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CHedges\Downloads\"/>
    </mc:Choice>
  </mc:AlternateContent>
  <xr:revisionPtr revIDLastSave="0" documentId="13_ncr:1_{4F3D03ED-886C-440E-A5D5-867E80671398}" xr6:coauthVersionLast="47" xr6:coauthVersionMax="47" xr10:uidLastSave="{00000000-0000-0000-0000-000000000000}"/>
  <bookViews>
    <workbookView xWindow="-98" yWindow="-98" windowWidth="19396" windowHeight="11475" xr2:uid="{00000000-000D-0000-FFFF-FFFF00000000}"/>
  </bookViews>
  <sheets>
    <sheet name="Start Here" sheetId="1" r:id="rId1"/>
    <sheet name="Dashboard" sheetId="2" r:id="rId2"/>
    <sheet name="Gap Analysis" sheetId="3" r:id="rId3"/>
    <sheet name="List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2" l="1"/>
  <c r="B13" i="2"/>
  <c r="B14" i="2"/>
  <c r="B15" i="2"/>
  <c r="B16" i="2"/>
  <c r="B17" i="2"/>
  <c r="B18" i="2"/>
  <c r="B19" i="2"/>
  <c r="B20" i="2"/>
  <c r="B21" i="2"/>
  <c r="B22" i="2"/>
  <c r="B23" i="2"/>
  <c r="I71" i="3"/>
  <c r="F71" i="3"/>
  <c r="I70" i="3"/>
  <c r="F70" i="3"/>
  <c r="I69" i="3"/>
  <c r="F69" i="3"/>
  <c r="I68" i="3"/>
  <c r="F68" i="3"/>
  <c r="I67" i="3"/>
  <c r="F67" i="3"/>
  <c r="I66" i="3"/>
  <c r="F66" i="3"/>
  <c r="I65" i="3"/>
  <c r="F65" i="3"/>
  <c r="I64" i="3"/>
  <c r="F64" i="3"/>
  <c r="I63" i="3"/>
  <c r="F63" i="3"/>
  <c r="I62" i="3"/>
  <c r="F62" i="3"/>
  <c r="I61" i="3"/>
  <c r="F61" i="3"/>
  <c r="I60" i="3"/>
  <c r="F60" i="3"/>
  <c r="I59" i="3"/>
  <c r="F59" i="3"/>
  <c r="I58" i="3"/>
  <c r="F58" i="3"/>
  <c r="I57" i="3"/>
  <c r="F57" i="3"/>
  <c r="I56" i="3"/>
  <c r="D21" i="2" s="1"/>
  <c r="F56" i="3"/>
  <c r="I55" i="3"/>
  <c r="F55" i="3"/>
  <c r="I54" i="3"/>
  <c r="F54" i="3"/>
  <c r="I53" i="3"/>
  <c r="F53" i="3"/>
  <c r="I52" i="3"/>
  <c r="F52" i="3"/>
  <c r="I51" i="3"/>
  <c r="F51" i="3"/>
  <c r="I50" i="3"/>
  <c r="F50" i="3"/>
  <c r="I49" i="3"/>
  <c r="F49" i="3"/>
  <c r="I48" i="3"/>
  <c r="F48" i="3"/>
  <c r="I47" i="3"/>
  <c r="F47" i="3"/>
  <c r="I46" i="3"/>
  <c r="F46" i="3"/>
  <c r="I45" i="3"/>
  <c r="F45" i="3"/>
  <c r="I44" i="3"/>
  <c r="F44" i="3"/>
  <c r="I43" i="3"/>
  <c r="F43" i="3"/>
  <c r="I42" i="3"/>
  <c r="F42" i="3"/>
  <c r="I41" i="3"/>
  <c r="F41" i="3"/>
  <c r="I40" i="3"/>
  <c r="F40" i="3"/>
  <c r="I39" i="3"/>
  <c r="F39" i="3"/>
  <c r="I38" i="3"/>
  <c r="F38" i="3"/>
  <c r="I37" i="3"/>
  <c r="F37" i="3"/>
  <c r="I36" i="3"/>
  <c r="F36" i="3"/>
  <c r="I35" i="3"/>
  <c r="F35" i="3"/>
  <c r="I34" i="3"/>
  <c r="F34" i="3"/>
  <c r="I33" i="3"/>
  <c r="F33" i="3"/>
  <c r="I32" i="3"/>
  <c r="F32" i="3"/>
  <c r="I31" i="3"/>
  <c r="F31" i="3"/>
  <c r="I30" i="3"/>
  <c r="F30" i="3"/>
  <c r="I29" i="3"/>
  <c r="F29" i="3"/>
  <c r="I28" i="3"/>
  <c r="F28" i="3"/>
  <c r="I27" i="3"/>
  <c r="F27" i="3"/>
  <c r="I26" i="3"/>
  <c r="F26" i="3"/>
  <c r="I25" i="3"/>
  <c r="F25" i="3"/>
  <c r="I24" i="3"/>
  <c r="F24" i="3"/>
  <c r="I23" i="3"/>
  <c r="F23" i="3"/>
  <c r="I22" i="3"/>
  <c r="F22" i="3"/>
  <c r="I21" i="3"/>
  <c r="F21" i="3"/>
  <c r="I20" i="3"/>
  <c r="F20" i="3"/>
  <c r="I19" i="3"/>
  <c r="F19" i="3"/>
  <c r="I18" i="3"/>
  <c r="F18" i="3"/>
  <c r="I17" i="3"/>
  <c r="F17" i="3"/>
  <c r="I16" i="3"/>
  <c r="F16" i="3"/>
  <c r="I15" i="3"/>
  <c r="F15" i="3"/>
  <c r="I14" i="3"/>
  <c r="F14" i="3"/>
  <c r="I13" i="3"/>
  <c r="F13" i="3"/>
  <c r="I12" i="3"/>
  <c r="D13" i="2" s="1"/>
  <c r="F12" i="3"/>
  <c r="I11" i="3"/>
  <c r="F11" i="3"/>
  <c r="I10" i="3"/>
  <c r="F10" i="3"/>
  <c r="I9" i="3"/>
  <c r="F9" i="3"/>
  <c r="I8" i="3"/>
  <c r="F8" i="3"/>
  <c r="B6" i="2" s="1"/>
  <c r="I7" i="3"/>
  <c r="F7" i="3"/>
  <c r="C23" i="2"/>
  <c r="C22" i="2"/>
  <c r="C21" i="2"/>
  <c r="C20" i="2"/>
  <c r="C19" i="2"/>
  <c r="C18" i="2"/>
  <c r="C17" i="2"/>
  <c r="C16" i="2"/>
  <c r="C15" i="2"/>
  <c r="C14" i="2"/>
  <c r="C13" i="2"/>
  <c r="C12" i="2"/>
  <c r="B7" i="2" l="1"/>
  <c r="D12" i="2"/>
  <c r="D14" i="2"/>
  <c r="D15" i="2"/>
  <c r="D16" i="2"/>
  <c r="D17" i="2"/>
  <c r="D18" i="2"/>
  <c r="D19" i="2"/>
  <c r="D20" i="2"/>
  <c r="D22" i="2"/>
  <c r="D23" i="2"/>
  <c r="B8" i="2"/>
  <c r="B9" i="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<sst xmlns="http://schemas.openxmlformats.org/spreadsheetml/2006/main" count="381" uniqueCount="199">
  <si>
    <t>Menopause Ready Checklist</t>
  </si>
  <si>
    <t>Purpose</t>
  </si>
  <si>
    <t>Use this tool to assess how well the organisation’s arrangements support employees affected by menopause, identify gaps and prioritise improvement. It is a practical readiness review, not a legal-compliance certificate.</t>
  </si>
  <si>
    <t>Response</t>
  </si>
  <si>
    <t>Score</t>
  </si>
  <si>
    <t>Meaning</t>
  </si>
  <si>
    <t>How to use the tool</t>
  </si>
  <si>
    <t>Yes</t>
  </si>
  <si>
    <t>Fully and consistently in place, with suitable evidence.</t>
  </si>
  <si>
    <t>1. Nominate a review lead and involve appropriate functions and employee representatives.
2. Select a response for every question and record concise evidence.
3. Review the dashboard and pay particular attention to Essential items scored No or Partly.
4. Record the improvement needed, owner and target date.
5. Transfer agreed actions into the Menopause Action Plan.
6. Reassess after improvements and at planned intervals.</t>
  </si>
  <si>
    <t>Partly</t>
  </si>
  <si>
    <t>Some arrangements exist, but there are gaps or inconsistent implementation.</t>
  </si>
  <si>
    <t>No</t>
  </si>
  <si>
    <t>Not currently in place or no suitable evidence is available.</t>
  </si>
  <si>
    <t>Not applicable</t>
  </si>
  <si>
    <t>—</t>
  </si>
  <si>
    <t>Not relevant to the organisation; explain why in Evidence / comments.</t>
  </si>
  <si>
    <t>Not assessed</t>
  </si>
  <si>
    <t>No response has yet been selected.</t>
  </si>
  <si>
    <t>Important: Employees should not be required to disclose personal health information to complete an organisational review. Where individual support is needed, use a separate confidential workplace adjustment and risk assessment process.</t>
  </si>
  <si>
    <t>Suggested evidence: policy and related procedures; training records; manager guidance; communications; consultation records; risk assessments; anonymised adjustment themes; action plans; monitoring reports; and review records.</t>
  </si>
  <si>
    <t>Menopause Readiness Dashboard</t>
  </si>
  <si>
    <t>Measure</t>
  </si>
  <si>
    <t>Result</t>
  </si>
  <si>
    <t>Overall readiness score</t>
  </si>
  <si>
    <t>Questions assessed</t>
  </si>
  <si>
    <t>Critical suggested actions</t>
  </si>
  <si>
    <t>High suggested actions</t>
  </si>
  <si>
    <t>Theme</t>
  </si>
  <si>
    <t>Assessed</t>
  </si>
  <si>
    <t>Priority focus</t>
  </si>
  <si>
    <t>Leadership and commitment</t>
  </si>
  <si>
    <t>Policy and governance</t>
  </si>
  <si>
    <t>Consultation and employee voice</t>
  </si>
  <si>
    <t>Awareness and communication</t>
  </si>
  <si>
    <t>Manager capability</t>
  </si>
  <si>
    <t>Risk management</t>
  </si>
  <si>
    <t>Workplace adjustments</t>
  </si>
  <si>
    <t>Support and referral</t>
  </si>
  <si>
    <t>Absence, performance and conduct</t>
  </si>
  <si>
    <t>Recruitment, retention and progression</t>
  </si>
  <si>
    <t>Champions and peer support</t>
  </si>
  <si>
    <t>Monitoring and improvement</t>
  </si>
  <si>
    <t>Interpret scores cautiously. A high percentage does not override a serious gap. Review every Essential item scored No or Partly, consider the quality of the evidence, and agree actions with appropriate organisational and employee input.</t>
  </si>
  <si>
    <t>Menopause Ready Checklist – Gap Analysis</t>
  </si>
  <si>
    <t>Complete the white input columns. The calculated score, gap rating and suggested priority update automatically. Add a clear improvement action for every No or Partly response.</t>
  </si>
  <si>
    <t>Ref</t>
  </si>
  <si>
    <t>Readiness question</t>
  </si>
  <si>
    <t>Importance</t>
  </si>
  <si>
    <t>Evidence / comments</t>
  </si>
  <si>
    <t>Gap / improvement needed</t>
  </si>
  <si>
    <t>Suggested priority</t>
  </si>
  <si>
    <t>Agreed priority</t>
  </si>
  <si>
    <t>Owner</t>
  </si>
  <si>
    <t>Target date</t>
  </si>
  <si>
    <t>Action plan ref</t>
  </si>
  <si>
    <t>A01</t>
  </si>
  <si>
    <t>Senior leaders have made a visible commitment to supporting employees affected by menopause.</t>
  </si>
  <si>
    <t>Essential</t>
  </si>
  <si>
    <t>A02</t>
  </si>
  <si>
    <t>A named senior sponsor or accountable lead has been appointed.</t>
  </si>
  <si>
    <t>Recommended</t>
  </si>
  <si>
    <t>A03</t>
  </si>
  <si>
    <t>Menopause support is linked to the organisation’s people, wellbeing, inclusion and health and safety arrangements.</t>
  </si>
  <si>
    <t>A04</t>
  </si>
  <si>
    <t>Appropriate time and resources are allocated to implement and maintain the organisation’s approach.</t>
  </si>
  <si>
    <t>A05</t>
  </si>
  <si>
    <t>Leaders receive suitable information about workplace impacts and their responsibilities.</t>
  </si>
  <si>
    <t>B01</t>
  </si>
  <si>
    <t>The organisation has a current menopause policy or equivalent documented framework.</t>
  </si>
  <si>
    <t>B02</t>
  </si>
  <si>
    <t>The policy applies inclusively to anyone who may experience menopause and recognises that experiences differ.</t>
  </si>
  <si>
    <t>B03</t>
  </si>
  <si>
    <t>Roles and responsibilities are clearly assigned to leaders, managers, HR, health and safety, occupational health and employees, as applicable.</t>
  </si>
  <si>
    <t>B04</t>
  </si>
  <si>
    <t>The policy explains how employees can seek support and request workplace adjustments.</t>
  </si>
  <si>
    <t>B05</t>
  </si>
  <si>
    <t>The policy is readily accessible and is reviewed at planned intervals and after relevant changes.</t>
  </si>
  <si>
    <t>B06</t>
  </si>
  <si>
    <t>Related policies and processes use consistent terminology and do not disadvantage employees affected by menopause.</t>
  </si>
  <si>
    <t>C01</t>
  </si>
  <si>
    <t>Employees have been consulted when developing or reviewing menopause arrangements.</t>
  </si>
  <si>
    <t>C02</t>
  </si>
  <si>
    <t>Consultation is accessible, inclusive and offers a confidential route for feedback.</t>
  </si>
  <si>
    <t>C03</t>
  </si>
  <si>
    <t>Employee representatives, networks or recognised trade unions are involved where appropriate.</t>
  </si>
  <si>
    <t>C04</t>
  </si>
  <si>
    <t>Feedback is considered and the organisation communicates what action has been taken.</t>
  </si>
  <si>
    <t>D01</t>
  </si>
  <si>
    <t>All employees receive proportionate menopause awareness information.</t>
  </si>
  <si>
    <t>D02</t>
  </si>
  <si>
    <t>Communications explain available support without stereotyping or assuming that everyone has the same experience.</t>
  </si>
  <si>
    <t>D03</t>
  </si>
  <si>
    <t>Employees know where to find the policy, guidance, support routes and adjustment process.</t>
  </si>
  <si>
    <t>D04</t>
  </si>
  <si>
    <t>The organisation uses more than one communication route and considers employees without regular computer access.</t>
  </si>
  <si>
    <t>D05</t>
  </si>
  <si>
    <t>Communications are refreshed periodically rather than limited to one-off awareness events.</t>
  </si>
  <si>
    <t>E01</t>
  </si>
  <si>
    <t>People managers receive practical training on supportive menopause conversations.</t>
  </si>
  <si>
    <t>E02</t>
  </si>
  <si>
    <t>Managers understand the boundaries of their role and do not diagnose, give medical advice or dismiss an employee’s experience.</t>
  </si>
  <si>
    <t>E03</t>
  </si>
  <si>
    <t>Managers understand confidentiality, consent and appropriate record keeping.</t>
  </si>
  <si>
    <t>E04</t>
  </si>
  <si>
    <t>Managers can identify and agree reasonable, practical workplace adjustments and know when to seek specialist advice.</t>
  </si>
  <si>
    <t>E05</t>
  </si>
  <si>
    <t>Managers know how and when to review agreed support.</t>
  </si>
  <si>
    <t>E06</t>
  </si>
  <si>
    <t>Managers have access to a conversation guide and escalation routes.</t>
  </si>
  <si>
    <t>F01</t>
  </si>
  <si>
    <t>Existing workplace risk assessments consider conditions that may be relevant to employees experiencing menopause.</t>
  </si>
  <si>
    <t>F02</t>
  </si>
  <si>
    <t>The organisation has guidance on relevant factors such as temperature, ventilation, welfare, fatigue, stress, DSE, PPE, lone working, driving and shift work.</t>
  </si>
  <si>
    <t>F03</t>
  </si>
  <si>
    <t>An individual workplace assessment is available where symptoms and work may interact or where adjustments require closer consideration.</t>
  </si>
  <si>
    <t>F04</t>
  </si>
  <si>
    <t>Assessments focus on work-related risks and support needs rather than treating menopause itself as a hazard.</t>
  </si>
  <si>
    <t>F05</t>
  </si>
  <si>
    <t>Assessments and controls are reviewed when circumstances or needs change.</t>
  </si>
  <si>
    <t>F06</t>
  </si>
  <si>
    <t>Employees are involved in assessments that relate to them and information is handled sensitively.</t>
  </si>
  <si>
    <t>G01</t>
  </si>
  <si>
    <t>There is a clear, accessible process for requesting and agreeing workplace adjustments.</t>
  </si>
  <si>
    <t>G02</t>
  </si>
  <si>
    <t>Adjustments are considered individually and do not depend on an employee having a formal diagnosis.</t>
  </si>
  <si>
    <t>G03</t>
  </si>
  <si>
    <t>Managers can access examples of practical adjustments covering the work environment, working arrangements, facilities, clothing/PPE, travel, workload and communication.</t>
  </si>
  <si>
    <t>G04</t>
  </si>
  <si>
    <t>Temporary, informal or trial adjustments can be implemented promptly where appropriate.</t>
  </si>
  <si>
    <t>G05</t>
  </si>
  <si>
    <t>Agreed adjustments, responsibilities and review dates are recorded with the employee’s knowledge.</t>
  </si>
  <si>
    <t>G06</t>
  </si>
  <si>
    <t>Requests that cannot be agreed are discussed, alternatives are explored and the decision is explained.</t>
  </si>
  <si>
    <t>G07</t>
  </si>
  <si>
    <t>The effectiveness of adjustments is reviewed and arrangements can change as needs change.</t>
  </si>
  <si>
    <t>H01</t>
  </si>
  <si>
    <t>Employees know which internal and external support routes are available.</t>
  </si>
  <si>
    <t>H02</t>
  </si>
  <si>
    <t>Occupational health or other competent advice is available where appropriate.</t>
  </si>
  <si>
    <t>H03</t>
  </si>
  <si>
    <t>Referral is discussed with the employee and consent and confidentiality are addressed.</t>
  </si>
  <si>
    <t>H04</t>
  </si>
  <si>
    <t>Support information includes signposting to appropriate healthcare advice without managers attempting to provide it.</t>
  </si>
  <si>
    <t>H05</t>
  </si>
  <si>
    <t>Employees can raise concerns if they believe support has not been handled appropriately.</t>
  </si>
  <si>
    <t>I01</t>
  </si>
  <si>
    <t>Sickness absence arrangements allow menopause-related circumstances to be considered sensitively and consistently.</t>
  </si>
  <si>
    <t>I02</t>
  </si>
  <si>
    <t>Managers consider whether symptoms, work factors or unmet support needs may be contributing before beginning a formal capability or performance process.</t>
  </si>
  <si>
    <t>I03</t>
  </si>
  <si>
    <t>Attendance, conduct and performance decisions are checked for potential discrimination or unfair disadvantage.</t>
  </si>
  <si>
    <t>I04</t>
  </si>
  <si>
    <t>Employees are offered an opportunity to discuss support and adjustments during return-to-work and relevant performance conversations.</t>
  </si>
  <si>
    <t>I05</t>
  </si>
  <si>
    <t>Records are limited to what is necessary and access is appropriately controlled.</t>
  </si>
  <si>
    <t>J01</t>
  </si>
  <si>
    <t>Recruitment and promotion processes are reviewed to avoid unnecessary barriers or disadvantage.</t>
  </si>
  <si>
    <t>J02</t>
  </si>
  <si>
    <t>Employees affected by menopause have equitable access to learning, development and career opportunities.</t>
  </si>
  <si>
    <t>J03</t>
  </si>
  <si>
    <t>Flexible working and adjustment requests are considered consistently across roles and seniority levels.</t>
  </si>
  <si>
    <t>J04</t>
  </si>
  <si>
    <t>The organisation considers menopause-related factors within retention, talent and employee-experience activity.</t>
  </si>
  <si>
    <t>J05</t>
  </si>
  <si>
    <t>Managers avoid assumptions about an employee’s capability, commitment or career intentions.</t>
  </si>
  <si>
    <t>K01</t>
  </si>
  <si>
    <t>The organisation has considered whether trained menopause champions or a peer network would add value.</t>
  </si>
  <si>
    <t>K02</t>
  </si>
  <si>
    <t>Where champions are used, their role, boundaries, confidentiality and escalation routes are documented.</t>
  </si>
  <si>
    <t>K03</t>
  </si>
  <si>
    <t>Champions receive suitable training, resources, supervision and ongoing support.</t>
  </si>
  <si>
    <t>K04</t>
  </si>
  <si>
    <t>Employees understand that champions complement rather than replace managers, HR, health and safety, occupational health or healthcare professionals.</t>
  </si>
  <si>
    <t>K05</t>
  </si>
  <si>
    <t>The reach, effectiveness and sustainability of champion or peer-support arrangements are reviewed.</t>
  </si>
  <si>
    <t>L01</t>
  </si>
  <si>
    <t>The organisation has defined proportionate measures for evaluating its menopause arrangements.</t>
  </si>
  <si>
    <t>L02</t>
  </si>
  <si>
    <t>Feedback and relevant anonymised data are reviewed to identify themes, barriers and unintended consequences.</t>
  </si>
  <si>
    <t>L03</t>
  </si>
  <si>
    <t>Monitoring protects confidentiality and avoids reporting information that could identify individuals.</t>
  </si>
  <si>
    <t>L04</t>
  </si>
  <si>
    <t>Actions have owners, target dates and success measures, and progress is reviewed.</t>
  </si>
  <si>
    <t>L05</t>
  </si>
  <si>
    <t>Lessons from cases, feedback and reviews are used to improve policy, training, guidance and workplace controls.</t>
  </si>
  <si>
    <t>L06</t>
  </si>
  <si>
    <t>The overall approach is reviewed periodically and after significant organisational, workplace or legal change.</t>
  </si>
  <si>
    <t>Status</t>
  </si>
  <si>
    <t>Priority</t>
  </si>
  <si>
    <t>Not started</t>
  </si>
  <si>
    <t>Critical</t>
  </si>
  <si>
    <t>In progress</t>
  </si>
  <si>
    <t>High</t>
  </si>
  <si>
    <t>Complete</t>
  </si>
  <si>
    <t>Medium</t>
  </si>
  <si>
    <t>On hold</t>
  </si>
  <si>
    <t>Low</t>
  </si>
  <si>
    <t>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</si>
</sst>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0">
    <font>
      <sz val="11"/>
      <name val="Carlito"/>
    </font>
    <font>
      <sz val="11"/>
      <name val="Aptos"/>
      <family val="2"/>
    </font>
    <font>
      <sz val="11"/>
      <name val="Arial"/>
      <family val="2"/>
    </font>
    <font>
      <i/>
      <sz val="10"/>
      <color rgb="FF263238"/>
      <name val="Arial"/>
      <family val="2"/>
    </font>
    <font>
      <b/>
      <sz val="10"/>
      <color rgb="FFFFFFFF"/>
      <name val="Arial"/>
      <family val="2"/>
    </font>
    <font>
      <sz val="10"/>
      <name val="Arial"/>
      <family val="2"/>
    </font>
    <font>
      <sz val="10"/>
      <color rgb="FF263238"/>
      <name val="Arial"/>
      <family val="2"/>
    </font>
    <font>
      <b/>
      <sz val="10"/>
      <color rgb="FF263238"/>
      <name val="Arial"/>
      <family val="2"/>
    </font>
    <font>
      <b/>
      <sz val="10"/>
      <color rgb="FF24364B"/>
      <name val="Arial"/>
      <family val="2"/>
    </font>
    <font>
      <b/>
      <sz val="14"/>
      <color theme="1"/>
      <name val="Arial"/>
      <family val="2"/>
    </font>
  </fonts>
  <fills count="7">
    <fill>
      <patternFill patternType="none"/>
    </fill>
    <fill>
      <patternFill patternType="gray125"/>
    </fill>
    <fill>
      <patternFill patternType="solid">
        <fgColor rgb="FFF3F5F7"/>
      </patternFill>
    </fill>
    <fill>
      <patternFill patternType="solid">
        <fgColor rgb="FFFFFFFF"/>
      </patternFill>
    </fill>
    <fill>
      <patternFill patternType="solid">
        <fgColor theme="0"/>
        <bgColor indexed="64"/>
      </patternFill>
    </fill>
    <fill>
      <patternFill patternType="solid">
        <fgColor rgb="FF9DBD1D"/>
        <bgColor indexed="64"/>
      </patternFill>
    </fill>
    <fill>
      <patternFill patternType="solid">
        <fgColor rgb="FFE5F2AC"/>
        <bgColor indexed="64"/>
      </patternFill>
    </fill>
  </fills>
  <borders count="10">
    <border>
      <left/>
      <right/>
      <top/>
      <bottom/>
      <diagonal/>
    </border>
    <border>
      <left style="thin">
        <color rgb="FF24364B"/>
      </left>
      <right/>
      <top style="thin">
        <color rgb="FF24364B"/>
      </top>
      <bottom style="thin">
        <color rgb="FF24364B"/>
      </bottom>
      <diagonal/>
    </border>
    <border>
      <left/>
      <right/>
      <top style="thin">
        <color rgb="FF24364B"/>
      </top>
      <bottom style="thin">
        <color rgb="FF24364B"/>
      </bottom>
      <diagonal/>
    </border>
    <border>
      <left/>
      <right style="thin">
        <color rgb="FF24364B"/>
      </right>
      <top style="thin">
        <color rgb="FF24364B"/>
      </top>
      <bottom style="thin">
        <color rgb="FF24364B"/>
      </bottom>
      <diagonal/>
    </border>
    <border>
      <left/>
      <right/>
      <top/>
      <bottom style="thin">
        <color rgb="FFD6DCE2"/>
      </bottom>
      <diagonal/>
    </border>
    <border>
      <left/>
      <right/>
      <top style="thin">
        <color rgb="FFD6DCE2"/>
      </top>
      <bottom style="thin">
        <color rgb="FFD6DCE2"/>
      </bottom>
      <diagonal/>
    </border>
    <border>
      <left/>
      <right/>
      <top style="thin">
        <color rgb="FFD6DCE2"/>
      </top>
      <bottom/>
      <diagonal/>
    </border>
    <border>
      <left/>
      <right/>
      <top style="thin">
        <color rgb="FF24364B"/>
      </top>
      <bottom/>
      <diagonal/>
    </border>
    <border>
      <left style="thin">
        <color rgb="FF24364B"/>
      </left>
      <right/>
      <top style="thin">
        <color rgb="FF24364B"/>
      </top>
      <bottom/>
      <diagonal/>
    </border>
    <border>
      <left/>
      <right style="thin">
        <color rgb="FF24364B"/>
      </right>
      <top style="thin">
        <color rgb="FF24364B"/>
      </top>
      <bottom/>
      <diagonal/>
    </border>
  </borders>
  <cellStyleXfs count="1">
    <xf numFmtId="0" fontId="0" fillId="0" borderId="0"/>
  </cellStyleXfs>
  <cellXfs count="51">
    <xf numFmtId="0" fontId="0" fillId="0" borderId="0" xfId="0"/>
    <xf numFmtId="0" fontId="1" fillId="0" borderId="0" xfId="0" applyFont="1"/>
    <xf numFmtId="0" fontId="2" fillId="0" borderId="0" xfId="0" applyFont="1"/>
    <xf numFmtId="0" fontId="5" fillId="0" borderId="0" xfId="0" applyFont="1"/>
    <xf numFmtId="0" fontId="6" fillId="0" borderId="4" xfId="0" applyFont="1" applyBorder="1" applyAlignment="1">
      <alignment vertical="top"/>
    </xf>
    <xf numFmtId="0" fontId="6" fillId="0" borderId="5" xfId="0" applyFont="1" applyBorder="1" applyAlignment="1">
      <alignment vertical="top"/>
    </xf>
    <xf numFmtId="0" fontId="6" fillId="0" borderId="6" xfId="0" applyFont="1" applyBorder="1" applyAlignment="1">
      <alignment vertical="top"/>
    </xf>
    <xf numFmtId="0" fontId="7" fillId="4" borderId="0" xfId="0" applyFont="1" applyFill="1" applyBorder="1" applyAlignment="1">
      <alignment vertical="center" wrapText="1"/>
    </xf>
    <xf numFmtId="0" fontId="5" fillId="4" borderId="0" xfId="0" applyFont="1" applyFill="1" applyBorder="1"/>
    <xf numFmtId="0" fontId="9" fillId="4" borderId="0" xfId="0" applyFont="1" applyFill="1" applyAlignment="1">
      <alignment vertical="center"/>
    </xf>
    <xf numFmtId="0" fontId="6" fillId="4" borderId="0" xfId="0" applyFont="1" applyFill="1" applyAlignment="1">
      <alignment vertical="center" wrapText="1"/>
    </xf>
    <xf numFmtId="0" fontId="6" fillId="4" borderId="0" xfId="0" applyFont="1" applyFill="1" applyAlignment="1">
      <alignment vertical="top" wrapText="1"/>
    </xf>
    <xf numFmtId="0" fontId="4" fillId="5" borderId="0" xfId="0" applyFont="1" applyFill="1"/>
    <xf numFmtId="0" fontId="5" fillId="5" borderId="0" xfId="0" applyFont="1" applyFill="1"/>
    <xf numFmtId="0" fontId="4" fillId="5" borderId="1" xfId="0" applyFont="1" applyFill="1" applyBorder="1" applyAlignment="1">
      <alignment vertical="center" wrapText="1"/>
    </xf>
    <xf numFmtId="0" fontId="4" fillId="5" borderId="2" xfId="0" applyFont="1" applyFill="1" applyBorder="1" applyAlignment="1">
      <alignment vertical="center" wrapText="1"/>
    </xf>
    <xf numFmtId="0" fontId="4" fillId="5" borderId="3" xfId="0" applyFont="1" applyFill="1" applyBorder="1" applyAlignment="1">
      <alignment vertical="center" wrapText="1"/>
    </xf>
    <xf numFmtId="0" fontId="3" fillId="6" borderId="0" xfId="0" applyFont="1" applyFill="1" applyAlignment="1">
      <alignment vertical="center" wrapText="1"/>
    </xf>
    <xf numFmtId="0" fontId="4" fillId="5" borderId="0" xfId="0" applyFont="1" applyFill="1" applyBorder="1" applyAlignment="1">
      <alignment vertical="center" wrapText="1"/>
    </xf>
    <xf numFmtId="0" fontId="5" fillId="0" borderId="0" xfId="0" applyFont="1" applyBorder="1"/>
    <xf numFmtId="0" fontId="6" fillId="0" borderId="4" xfId="0" applyFont="1" applyBorder="1" applyAlignment="1">
      <alignment vertical="top" wrapText="1"/>
    </xf>
    <xf numFmtId="0" fontId="6" fillId="3" borderId="4" xfId="0" applyFont="1" applyFill="1" applyBorder="1" applyAlignment="1">
      <alignment vertical="top" wrapText="1"/>
    </xf>
    <xf numFmtId="0" fontId="6" fillId="2" borderId="4" xfId="0" applyFont="1" applyFill="1" applyBorder="1" applyAlignment="1">
      <alignment vertical="top" wrapText="1"/>
    </xf>
    <xf numFmtId="164" fontId="6" fillId="3" borderId="4" xfId="0" applyNumberFormat="1" applyFont="1" applyFill="1" applyBorder="1" applyAlignment="1">
      <alignment vertical="top" wrapText="1"/>
    </xf>
    <xf numFmtId="0" fontId="6" fillId="0" borderId="5" xfId="0" applyFont="1" applyBorder="1" applyAlignment="1">
      <alignment vertical="top" wrapText="1"/>
    </xf>
    <xf numFmtId="0" fontId="6" fillId="3" borderId="5" xfId="0" applyFont="1" applyFill="1" applyBorder="1" applyAlignment="1">
      <alignment vertical="top" wrapText="1"/>
    </xf>
    <xf numFmtId="0" fontId="6" fillId="2" borderId="5" xfId="0" applyFont="1" applyFill="1" applyBorder="1" applyAlignment="1">
      <alignment vertical="top" wrapText="1"/>
    </xf>
    <xf numFmtId="164" fontId="6" fillId="3" borderId="5" xfId="0" applyNumberFormat="1" applyFont="1" applyFill="1" applyBorder="1" applyAlignment="1">
      <alignment vertical="top" wrapText="1"/>
    </xf>
    <xf numFmtId="0" fontId="6" fillId="0" borderId="6" xfId="0" applyFont="1" applyBorder="1" applyAlignment="1">
      <alignment vertical="top" wrapText="1"/>
    </xf>
    <xf numFmtId="0" fontId="6" fillId="3" borderId="6" xfId="0" applyFont="1" applyFill="1" applyBorder="1" applyAlignment="1">
      <alignment vertical="top" wrapText="1"/>
    </xf>
    <xf numFmtId="0" fontId="6" fillId="2" borderId="6" xfId="0" applyFont="1" applyFill="1" applyBorder="1" applyAlignment="1">
      <alignment vertical="top" wrapText="1"/>
    </xf>
    <xf numFmtId="164" fontId="6" fillId="3" borderId="6" xfId="0" applyNumberFormat="1" applyFont="1" applyFill="1" applyBorder="1" applyAlignment="1">
      <alignment vertical="top" wrapText="1"/>
    </xf>
    <xf numFmtId="0" fontId="9" fillId="0" borderId="0" xfId="0" applyFont="1" applyFill="1" applyAlignment="1">
      <alignment vertical="center"/>
    </xf>
    <xf numFmtId="0" fontId="6" fillId="6" borderId="4" xfId="0" applyFont="1" applyFill="1" applyBorder="1" applyAlignment="1">
      <alignment vertical="top"/>
    </xf>
    <xf numFmtId="0" fontId="6" fillId="6" borderId="5" xfId="0" applyFont="1" applyFill="1" applyBorder="1" applyAlignment="1">
      <alignment vertical="top"/>
    </xf>
    <xf numFmtId="0" fontId="6" fillId="6" borderId="6" xfId="0" applyFont="1" applyFill="1" applyBorder="1" applyAlignment="1">
      <alignment vertical="top"/>
    </xf>
    <xf numFmtId="0" fontId="6" fillId="0" borderId="4" xfId="0" applyFont="1" applyFill="1" applyBorder="1" applyAlignment="1">
      <alignment vertical="top" wrapText="1"/>
    </xf>
    <xf numFmtId="0" fontId="6" fillId="0" borderId="5" xfId="0" applyFont="1" applyFill="1" applyBorder="1" applyAlignment="1">
      <alignment vertical="top" wrapText="1"/>
    </xf>
    <xf numFmtId="0" fontId="6" fillId="0" borderId="6" xfId="0" applyFont="1" applyFill="1" applyBorder="1" applyAlignment="1">
      <alignment vertical="top" wrapText="1"/>
    </xf>
    <xf numFmtId="0" fontId="2" fillId="0" borderId="0" xfId="0" applyFont="1" applyBorder="1"/>
    <xf numFmtId="0" fontId="3" fillId="0" borderId="0" xfId="0" applyFont="1" applyFill="1" applyAlignment="1">
      <alignment vertical="center" wrapText="1"/>
    </xf>
    <xf numFmtId="0" fontId="2" fillId="0" borderId="0" xfId="0" applyFont="1" applyFill="1"/>
    <xf numFmtId="0" fontId="6" fillId="0" borderId="0" xfId="0" applyFont="1"/>
    <xf numFmtId="9" fontId="8" fillId="6" borderId="4" xfId="0" applyNumberFormat="1" applyFont="1" applyFill="1" applyBorder="1" applyAlignment="1">
      <alignment horizontal="center" vertical="center"/>
    </xf>
    <xf numFmtId="0" fontId="8" fillId="6" borderId="5" xfId="0" applyFont="1" applyFill="1" applyBorder="1" applyAlignment="1">
      <alignment horizontal="center" vertical="center"/>
    </xf>
    <xf numFmtId="0" fontId="8" fillId="6" borderId="6" xfId="0" applyFont="1" applyFill="1" applyBorder="1" applyAlignment="1">
      <alignment horizontal="center" vertical="center"/>
    </xf>
    <xf numFmtId="0" fontId="4" fillId="5" borderId="7" xfId="0" applyFont="1" applyFill="1" applyBorder="1" applyAlignment="1">
      <alignment vertical="center" wrapText="1"/>
    </xf>
    <xf numFmtId="9" fontId="6" fillId="0" borderId="0" xfId="0" applyNumberFormat="1" applyFont="1" applyFill="1" applyBorder="1" applyAlignment="1">
      <alignment vertical="top"/>
    </xf>
    <xf numFmtId="0" fontId="4" fillId="5" borderId="8" xfId="0" applyFont="1" applyFill="1" applyBorder="1" applyAlignment="1">
      <alignment vertical="center" wrapText="1"/>
    </xf>
    <xf numFmtId="0" fontId="4" fillId="5" borderId="9" xfId="0" applyFont="1" applyFill="1" applyBorder="1" applyAlignment="1">
      <alignment vertical="center" wrapText="1"/>
    </xf>
    <xf numFmtId="0" fontId="6" fillId="0" borderId="0" xfId="0" applyFont="1" applyBorder="1" applyAlignment="1">
      <alignment vertical="top"/>
    </xf>
  </cellXfs>
  <cellStyles count="1">
    <cellStyle name="Normal" xfId="0" builtinId="0"/>
  </cellStyles>
  <dxfs count="22">
    <dxf>
      <font>
        <color rgb="FF274E13"/>
      </font>
      <fill>
        <patternFill patternType="solid">
          <bgColor rgb="FFD9EAD3"/>
        </patternFill>
      </fill>
    </dxf>
    <dxf>
      <font>
        <color rgb="FF7F6000"/>
      </font>
      <fill>
        <patternFill patternType="solid">
          <bgColor rgb="FFFFF2CC"/>
        </patternFill>
      </fill>
    </dxf>
    <dxf>
      <font>
        <b/>
        <color rgb="FF7F2704"/>
      </font>
      <fill>
        <patternFill patternType="solid">
          <bgColor rgb="FFF4B183"/>
        </patternFill>
      </fill>
    </dxf>
    <dxf>
      <font>
        <b/>
        <color rgb="FFFFFFFF"/>
      </font>
      <fill>
        <patternFill patternType="solid">
          <bgColor rgb="FFC00000"/>
        </patternFill>
      </fill>
    </dxf>
    <dxf>
      <font>
        <b/>
        <color rgb="FF990000"/>
      </font>
      <fill>
        <patternFill patternType="solid">
          <bgColor rgb="FFF4CCCC"/>
        </patternFill>
      </fill>
    </dxf>
    <dxf>
      <font>
        <color rgb="FF7F6000"/>
      </font>
      <fill>
        <patternFill patternType="solid">
          <bgColor rgb="FFFFF2CC"/>
        </patternFill>
      </fill>
    </dxf>
    <dxf>
      <font>
        <color rgb="FF274E13"/>
      </font>
      <fill>
        <patternFill patternType="solid">
          <bgColor rgb="FFD9EAD3"/>
        </patternFill>
      </fill>
    </dxf>
    <dxf>
      <font>
        <strike val="0"/>
        <outline val="0"/>
        <shadow val="0"/>
        <u val="none"/>
        <vertAlign val="baseline"/>
        <sz val="10"/>
        <color rgb="FF263238"/>
        <name val="Arial"/>
        <family val="2"/>
        <scheme val="none"/>
      </font>
      <fill>
        <patternFill patternType="none">
          <fgColor indexed="64"/>
          <bgColor auto="1"/>
        </patternFill>
      </fill>
    </dxf>
    <dxf>
      <font>
        <strike val="0"/>
        <outline val="0"/>
        <shadow val="0"/>
        <u val="none"/>
        <vertAlign val="baseline"/>
        <sz val="10"/>
        <color rgb="FF263238"/>
        <name val="Arial"/>
        <family val="2"/>
        <scheme val="none"/>
      </font>
    </dxf>
    <dxf>
      <font>
        <strike val="0"/>
        <outline val="0"/>
        <shadow val="0"/>
        <u val="none"/>
        <vertAlign val="baseline"/>
        <sz val="10"/>
        <color rgb="FF263238"/>
        <name val="Arial"/>
        <family val="2"/>
        <scheme val="none"/>
      </font>
    </dxf>
    <dxf>
      <font>
        <strike val="0"/>
        <outline val="0"/>
        <shadow val="0"/>
        <u val="none"/>
        <vertAlign val="baseline"/>
        <sz val="10"/>
        <color rgb="FF263238"/>
        <name val="Arial"/>
        <family val="2"/>
        <scheme val="none"/>
      </font>
      <fill>
        <patternFill patternType="none">
          <fgColor indexed="64"/>
          <bgColor auto="1"/>
        </patternFill>
      </fill>
    </dxf>
    <dxf>
      <font>
        <strike val="0"/>
        <outline val="0"/>
        <shadow val="0"/>
        <u val="none"/>
        <vertAlign val="baseline"/>
        <sz val="10"/>
        <color rgb="FF263238"/>
        <name val="Arial"/>
        <family val="2"/>
        <scheme val="none"/>
      </font>
    </dxf>
    <dxf>
      <font>
        <strike val="0"/>
        <outline val="0"/>
        <shadow val="0"/>
        <u val="none"/>
        <vertAlign val="baseline"/>
        <sz val="10"/>
        <color rgb="FF263238"/>
        <name val="Arial"/>
        <family val="2"/>
        <scheme val="none"/>
      </font>
    </dxf>
    <dxf>
      <font>
        <strike val="0"/>
        <outline val="0"/>
        <shadow val="0"/>
        <u val="none"/>
        <vertAlign val="baseline"/>
        <sz val="10"/>
        <color rgb="FF263238"/>
        <name val="Arial"/>
        <family val="2"/>
        <scheme val="none"/>
      </font>
      <fill>
        <patternFill patternType="solid">
          <fgColor indexed="64"/>
          <bgColor rgb="FFE5F2AC"/>
        </patternFill>
      </fill>
    </dxf>
    <dxf>
      <font>
        <strike val="0"/>
        <outline val="0"/>
        <shadow val="0"/>
        <u val="none"/>
        <vertAlign val="baseline"/>
        <sz val="10"/>
        <color rgb="FF263238"/>
        <name val="Arial"/>
        <family val="2"/>
        <scheme val="none"/>
      </font>
      <fill>
        <patternFill patternType="solid">
          <fgColor indexed="64"/>
          <bgColor rgb="FFE5F2AC"/>
        </patternFill>
      </fill>
    </dxf>
    <dxf>
      <font>
        <strike val="0"/>
        <outline val="0"/>
        <shadow val="0"/>
        <u val="none"/>
        <vertAlign val="baseline"/>
        <name val="Arial"/>
        <family val="2"/>
        <scheme val="none"/>
      </font>
      <fill>
        <patternFill patternType="solid">
          <fgColor indexed="64"/>
          <bgColor rgb="FF9DBD1D"/>
        </patternFill>
      </fill>
    </dxf>
    <dxf>
      <font>
        <strike val="0"/>
        <outline val="0"/>
        <shadow val="0"/>
        <u val="none"/>
        <vertAlign val="baseline"/>
        <sz val="10"/>
        <color rgb="FF263238"/>
        <name val="Arial"/>
        <family val="2"/>
        <scheme val="none"/>
      </font>
    </dxf>
    <dxf>
      <font>
        <strike val="0"/>
        <outline val="0"/>
        <shadow val="0"/>
        <u val="none"/>
        <vertAlign val="baseline"/>
        <sz val="10"/>
        <color rgb="FF263238"/>
        <name val="Arial"/>
        <family val="2"/>
        <scheme val="none"/>
      </font>
    </dxf>
    <dxf>
      <font>
        <strike val="0"/>
        <outline val="0"/>
        <shadow val="0"/>
        <u val="none"/>
        <vertAlign val="baseline"/>
        <sz val="10"/>
        <color rgb="FF263238"/>
        <name val="Arial"/>
        <family val="2"/>
        <scheme val="none"/>
      </font>
    </dxf>
    <dxf>
      <font>
        <strike val="0"/>
        <outline val="0"/>
        <shadow val="0"/>
        <u val="none"/>
        <vertAlign val="baseline"/>
        <sz val="10"/>
        <color rgb="FF263238"/>
        <name val="Arial"/>
        <family val="2"/>
        <scheme val="none"/>
      </font>
    </dxf>
    <dxf>
      <font>
        <strike val="0"/>
        <outline val="0"/>
        <shadow val="0"/>
        <u val="none"/>
        <vertAlign val="baseline"/>
        <sz val="10"/>
        <color rgb="FF263238"/>
        <name val="Arial"/>
        <family val="2"/>
        <scheme val="none"/>
      </font>
    </dxf>
    <dxf>
      <font>
        <strike val="0"/>
        <outline val="0"/>
        <shadow val="0"/>
        <u val="none"/>
        <vertAlign val="baseline"/>
        <sz val="10"/>
        <color rgb="FF263238"/>
        <name val="Arial"/>
        <family val="2"/>
        <scheme val="none"/>
      </font>
    </dxf>
  </dxfs>
  <tableStyles count="0" defaultTableStyle="TableStyleMedium2" defaultPivotStyle="PivotStyleLight16"/>
  <colors>
    <mruColors>
      <color rgb="FFE5F2AC"/>
      <color rgb="FF9DBD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enopauseGapTable" displayName="MenopauseGapTable" ref="A6:M71" totalsRowShown="0" headerRowDxfId="15" dataDxfId="16">
  <tableColumns count="13">
    <tableColumn id="1" xr3:uid="{00000000-0010-0000-0000-000001000000}" name="Ref" dataDxfId="14"/>
    <tableColumn id="2" xr3:uid="{00000000-0010-0000-0000-000002000000}" name="Theme" dataDxfId="13"/>
    <tableColumn id="3" xr3:uid="{00000000-0010-0000-0000-000003000000}" name="Readiness question" dataDxfId="12"/>
    <tableColumn id="4" xr3:uid="{00000000-0010-0000-0000-000004000000}" name="Importance" dataDxfId="10"/>
    <tableColumn id="5" xr3:uid="{00000000-0010-0000-0000-000005000000}" name="Response" dataDxfId="11"/>
    <tableColumn id="6" xr3:uid="{00000000-0010-0000-0000-000006000000}" name="Score" dataDxfId="21"/>
    <tableColumn id="7" xr3:uid="{00000000-0010-0000-0000-000007000000}" name="Evidence / comments" dataDxfId="20"/>
    <tableColumn id="8" xr3:uid="{00000000-0010-0000-0000-000008000000}" name="Gap / improvement needed" dataDxfId="9"/>
    <tableColumn id="9" xr3:uid="{00000000-0010-0000-0000-000009000000}" name="Suggested priority" dataDxfId="7"/>
    <tableColumn id="10" xr3:uid="{00000000-0010-0000-0000-00000A000000}" name="Agreed priority" dataDxfId="8"/>
    <tableColumn id="11" xr3:uid="{00000000-0010-0000-0000-00000B000000}" name="Owner" dataDxfId="19"/>
    <tableColumn id="12" xr3:uid="{00000000-0010-0000-0000-00000C000000}" name="Target date" dataDxfId="18"/>
    <tableColumn id="13" xr3:uid="{00000000-0010-0000-0000-00000D000000}" name="Action plan ref" dataDxfId="17"/>
  </tableColumns>
  <tableStyleInfo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4"/>
  <sheetViews>
    <sheetView showGridLines="0" tabSelected="1" workbookViewId="0">
      <selection activeCell="A2" sqref="A2:H3"/>
    </sheetView>
  </sheetViews>
  <sheetFormatPr defaultRowHeight="12.75"/>
  <cols>
    <col min="1" max="1" width="21.5625" style="3" customWidth="1"/>
    <col min="2" max="2" width="10" style="3" customWidth="1"/>
    <col min="3" max="3" width="55" style="3" customWidth="1"/>
    <col min="4" max="8" width="16" style="3" customWidth="1"/>
    <col min="9" max="16384" width="9" style="3"/>
  </cols>
  <sheetData>
    <row r="1" spans="1:8" ht="43.9" customHeight="1">
      <c r="A1" s="3" t="e" vm="1">
        <v>#VALUE!</v>
      </c>
    </row>
    <row r="2" spans="1:8" ht="34.049999999999997" customHeight="1">
      <c r="A2" s="9" t="s">
        <v>0</v>
      </c>
      <c r="B2" s="9" t="s">
        <v>0</v>
      </c>
      <c r="C2" s="9" t="s">
        <v>0</v>
      </c>
      <c r="D2" s="9" t="s">
        <v>0</v>
      </c>
      <c r="E2" s="9" t="s">
        <v>0</v>
      </c>
      <c r="F2" s="9" t="s">
        <v>0</v>
      </c>
      <c r="G2" s="9" t="s">
        <v>0</v>
      </c>
      <c r="H2" s="9" t="s">
        <v>0</v>
      </c>
    </row>
    <row r="3" spans="1:8" ht="34.049999999999997" customHeight="1">
      <c r="A3" s="9" t="s">
        <v>0</v>
      </c>
      <c r="B3" s="9" t="s">
        <v>0</v>
      </c>
      <c r="C3" s="9" t="s">
        <v>0</v>
      </c>
      <c r="D3" s="9" t="s">
        <v>0</v>
      </c>
      <c r="E3" s="9" t="s">
        <v>0</v>
      </c>
      <c r="F3" s="9" t="s">
        <v>0</v>
      </c>
      <c r="G3" s="9" t="s">
        <v>0</v>
      </c>
      <c r="H3" s="9" t="s">
        <v>0</v>
      </c>
    </row>
    <row r="4" spans="1:8" s="13" customFormat="1" ht="13.15">
      <c r="A4" s="12" t="s">
        <v>1</v>
      </c>
      <c r="B4" s="12"/>
      <c r="C4" s="12"/>
      <c r="D4" s="12"/>
      <c r="E4" s="12"/>
      <c r="F4" s="12"/>
      <c r="G4" s="12"/>
      <c r="H4" s="12"/>
    </row>
    <row r="5" spans="1:8">
      <c r="A5" s="10" t="s">
        <v>2</v>
      </c>
      <c r="B5" s="10"/>
      <c r="C5" s="10"/>
      <c r="D5" s="10"/>
      <c r="E5" s="10"/>
      <c r="F5" s="10"/>
      <c r="G5" s="10"/>
      <c r="H5" s="10"/>
    </row>
    <row r="6" spans="1:8">
      <c r="A6" s="10"/>
      <c r="B6" s="10"/>
      <c r="C6" s="10"/>
      <c r="D6" s="10"/>
      <c r="E6" s="10"/>
      <c r="F6" s="10"/>
      <c r="G6" s="10"/>
      <c r="H6" s="10"/>
    </row>
    <row r="7" spans="1:8">
      <c r="A7" s="10"/>
      <c r="B7" s="10"/>
      <c r="C7" s="10"/>
      <c r="D7" s="10"/>
      <c r="E7" s="10"/>
      <c r="F7" s="10"/>
      <c r="G7" s="10"/>
      <c r="H7" s="10"/>
    </row>
    <row r="9" spans="1:8" ht="13.15">
      <c r="A9" s="48" t="s">
        <v>3</v>
      </c>
      <c r="B9" s="46" t="s">
        <v>4</v>
      </c>
      <c r="C9" s="49" t="s">
        <v>5</v>
      </c>
      <c r="E9" s="12" t="s">
        <v>6</v>
      </c>
      <c r="F9" s="12"/>
      <c r="G9" s="12"/>
      <c r="H9" s="12"/>
    </row>
    <row r="10" spans="1:8">
      <c r="A10" s="50" t="s">
        <v>7</v>
      </c>
      <c r="B10" s="50">
        <v>3</v>
      </c>
      <c r="C10" s="50" t="s">
        <v>8</v>
      </c>
      <c r="E10" s="11" t="s">
        <v>9</v>
      </c>
      <c r="F10" s="11"/>
      <c r="G10" s="11"/>
      <c r="H10" s="11"/>
    </row>
    <row r="11" spans="1:8">
      <c r="A11" s="50" t="s">
        <v>10</v>
      </c>
      <c r="B11" s="50">
        <v>2</v>
      </c>
      <c r="C11" s="50" t="s">
        <v>11</v>
      </c>
      <c r="E11" s="11"/>
      <c r="F11" s="11"/>
      <c r="G11" s="11"/>
      <c r="H11" s="11"/>
    </row>
    <row r="12" spans="1:8">
      <c r="A12" s="50" t="s">
        <v>12</v>
      </c>
      <c r="B12" s="50">
        <v>0</v>
      </c>
      <c r="C12" s="50" t="s">
        <v>13</v>
      </c>
      <c r="E12" s="11"/>
      <c r="F12" s="11"/>
      <c r="G12" s="11"/>
      <c r="H12" s="11"/>
    </row>
    <row r="13" spans="1:8">
      <c r="A13" s="50" t="s">
        <v>14</v>
      </c>
      <c r="B13" s="50" t="s">
        <v>15</v>
      </c>
      <c r="C13" s="50" t="s">
        <v>16</v>
      </c>
      <c r="E13" s="11"/>
      <c r="F13" s="11"/>
      <c r="G13" s="11"/>
      <c r="H13" s="11"/>
    </row>
    <row r="14" spans="1:8">
      <c r="A14" s="50" t="s">
        <v>17</v>
      </c>
      <c r="B14" s="50" t="s">
        <v>15</v>
      </c>
      <c r="C14" s="50" t="s">
        <v>18</v>
      </c>
      <c r="E14" s="11"/>
      <c r="F14" s="11"/>
      <c r="G14" s="11"/>
      <c r="H14" s="11"/>
    </row>
    <row r="15" spans="1:8">
      <c r="E15" s="11"/>
      <c r="F15" s="11"/>
      <c r="G15" s="11"/>
      <c r="H15" s="11"/>
    </row>
    <row r="16" spans="1:8">
      <c r="E16" s="11"/>
      <c r="F16" s="11"/>
      <c r="G16" s="11"/>
      <c r="H16" s="11"/>
    </row>
    <row r="18" spans="1:8">
      <c r="A18" s="7" t="s">
        <v>19</v>
      </c>
      <c r="B18" s="7"/>
      <c r="C18" s="7"/>
      <c r="D18" s="7"/>
      <c r="E18" s="7"/>
      <c r="F18" s="7"/>
      <c r="G18" s="7"/>
      <c r="H18" s="7"/>
    </row>
    <row r="19" spans="1:8">
      <c r="A19" s="7"/>
      <c r="B19" s="7"/>
      <c r="C19" s="7"/>
      <c r="D19" s="7"/>
      <c r="E19" s="7"/>
      <c r="F19" s="7"/>
      <c r="G19" s="7"/>
      <c r="H19" s="7"/>
    </row>
    <row r="20" spans="1:8">
      <c r="A20" s="7"/>
      <c r="B20" s="7"/>
      <c r="C20" s="7"/>
      <c r="D20" s="7"/>
      <c r="E20" s="7"/>
      <c r="F20" s="7"/>
      <c r="G20" s="7"/>
      <c r="H20" s="7"/>
    </row>
    <row r="22" spans="1:8">
      <c r="A22" s="17" t="s">
        <v>20</v>
      </c>
      <c r="B22" s="17"/>
      <c r="C22" s="17"/>
      <c r="D22" s="17"/>
      <c r="E22" s="17"/>
      <c r="F22" s="17"/>
      <c r="G22" s="17"/>
      <c r="H22" s="17"/>
    </row>
    <row r="23" spans="1:8">
      <c r="A23" s="17"/>
      <c r="B23" s="17"/>
      <c r="C23" s="17"/>
      <c r="D23" s="17"/>
      <c r="E23" s="17"/>
      <c r="F23" s="17"/>
      <c r="G23" s="17"/>
      <c r="H23" s="17"/>
    </row>
    <row r="24" spans="1:8">
      <c r="A24" s="17"/>
      <c r="B24" s="17"/>
      <c r="C24" s="17"/>
      <c r="D24" s="17"/>
      <c r="E24" s="17"/>
      <c r="F24" s="17"/>
      <c r="G24" s="17"/>
      <c r="H24" s="17"/>
    </row>
  </sheetData>
  <mergeCells count="7">
    <mergeCell ref="A18:H20"/>
    <mergeCell ref="A22:H24"/>
    <mergeCell ref="A2:H3"/>
    <mergeCell ref="A4:H4"/>
    <mergeCell ref="A5:H7"/>
    <mergeCell ref="E9:H9"/>
    <mergeCell ref="E10:H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0"/>
  <sheetViews>
    <sheetView showGridLines="0" topLeftCell="A7" workbookViewId="0">
      <selection activeCell="F17" sqref="F17"/>
    </sheetView>
  </sheetViews>
  <sheetFormatPr defaultRowHeight="12.75"/>
  <cols>
    <col min="1" max="1" width="24.875" style="3" customWidth="1"/>
    <col min="2" max="4" width="18" style="3" customWidth="1"/>
    <col min="5" max="8" width="13" style="3" customWidth="1"/>
    <col min="9" max="16384" width="9" style="3"/>
  </cols>
  <sheetData>
    <row r="1" spans="1:8" ht="8.35" customHeight="1"/>
    <row r="2" spans="1:8" ht="42.4" customHeight="1">
      <c r="A2" s="3" t="e" vm="1">
        <v>#VALUE!</v>
      </c>
    </row>
    <row r="3" spans="1:8" ht="34.049999999999997" customHeight="1">
      <c r="A3" s="9" t="s">
        <v>21</v>
      </c>
      <c r="B3" s="9" t="s">
        <v>21</v>
      </c>
      <c r="C3" s="9" t="s">
        <v>21</v>
      </c>
      <c r="D3" s="9" t="s">
        <v>21</v>
      </c>
      <c r="E3" s="9" t="s">
        <v>21</v>
      </c>
      <c r="F3" s="9" t="s">
        <v>21</v>
      </c>
      <c r="G3" s="9" t="s">
        <v>21</v>
      </c>
      <c r="H3" s="9" t="s">
        <v>21</v>
      </c>
    </row>
    <row r="4" spans="1:8" ht="34.049999999999997" customHeight="1">
      <c r="A4" s="9" t="s">
        <v>21</v>
      </c>
      <c r="B4" s="9" t="s">
        <v>21</v>
      </c>
      <c r="C4" s="9" t="s">
        <v>21</v>
      </c>
      <c r="D4" s="9" t="s">
        <v>21</v>
      </c>
      <c r="E4" s="9" t="s">
        <v>21</v>
      </c>
      <c r="F4" s="9" t="s">
        <v>21</v>
      </c>
      <c r="G4" s="9" t="s">
        <v>21</v>
      </c>
      <c r="H4" s="9" t="s">
        <v>21</v>
      </c>
    </row>
    <row r="5" spans="1:8" s="19" customFormat="1" ht="14.25" customHeight="1">
      <c r="A5" s="18" t="s">
        <v>22</v>
      </c>
      <c r="B5" s="18" t="s">
        <v>23</v>
      </c>
    </row>
    <row r="6" spans="1:8" ht="13.15">
      <c r="A6" s="4" t="s">
        <v>24</v>
      </c>
      <c r="B6" s="43">
        <f>IFERROR(SUM('Gap Analysis'!F7:F71)/(COUNT('Gap Analysis'!F7:F71)*3),0)</f>
        <v>0</v>
      </c>
    </row>
    <row r="7" spans="1:8" ht="13.15">
      <c r="A7" s="5" t="s">
        <v>25</v>
      </c>
      <c r="B7" s="44">
        <f>COUNT('Gap Analysis'!F7:F71)</f>
        <v>0</v>
      </c>
    </row>
    <row r="8" spans="1:8" ht="13.15">
      <c r="A8" s="5" t="s">
        <v>26</v>
      </c>
      <c r="B8" s="44">
        <f>COUNTIF('Gap Analysis'!I7:I71,"Critical")</f>
        <v>0</v>
      </c>
    </row>
    <row r="9" spans="1:8" ht="13.15">
      <c r="A9" s="6" t="s">
        <v>27</v>
      </c>
      <c r="B9" s="45">
        <f>COUNTIF('Gap Analysis'!I7:I71,"High")</f>
        <v>0</v>
      </c>
    </row>
    <row r="11" spans="1:8" ht="13.15">
      <c r="A11" s="18" t="s">
        <v>28</v>
      </c>
      <c r="B11" s="46" t="s">
        <v>4</v>
      </c>
      <c r="C11" s="15" t="s">
        <v>29</v>
      </c>
      <c r="D11" s="16" t="s">
        <v>30</v>
      </c>
    </row>
    <row r="12" spans="1:8">
      <c r="A12" s="4" t="s">
        <v>31</v>
      </c>
      <c r="B12" s="47">
        <f>IFERROR(SUMIF('Gap Analysis'!B7:B71,A12,'Gap Analysis'!F7:F71)/((COUNTIFS('Gap Analysis'!B7:B71,A12,'Gap Analysis'!E7:E71,"Yes")+COUNTIFS('Gap Analysis'!B7:B71,A12,'Gap Analysis'!E7:E71,"Partly")+COUNTIFS('Gap Analysis'!B7:B71,A12,'Gap Analysis'!E7:E71,"No"))*3),0)</f>
        <v>0</v>
      </c>
      <c r="C12" s="4">
        <f>COUNTIFS('Gap Analysis'!B7:B71,A12,'Gap Analysis'!E7:E71,"Yes")+COUNTIFS('Gap Analysis'!B7:B71,A12,'Gap Analysis'!E7:E71,"Partly")+COUNTIFS('Gap Analysis'!B7:B71,A12,'Gap Analysis'!E7:E71,"No")</f>
        <v>0</v>
      </c>
      <c r="D12" s="4">
        <f>COUNTIFS('Gap Analysis'!B7:B71,A12,'Gap Analysis'!I7:I71,"Critical")+COUNTIFS('Gap Analysis'!B7:B71,A12,'Gap Analysis'!I7:I71,"High")</f>
        <v>0</v>
      </c>
    </row>
    <row r="13" spans="1:8">
      <c r="A13" s="5" t="s">
        <v>32</v>
      </c>
      <c r="B13" s="47">
        <f>IFERROR(SUMIF('Gap Analysis'!B7:B71,A13,'Gap Analysis'!F7:F71)/((COUNTIFS('Gap Analysis'!B7:B71,A13,'Gap Analysis'!E7:E71,"Yes")+COUNTIFS('Gap Analysis'!B7:B71,A13,'Gap Analysis'!E7:E71,"Partly")+COUNTIFS('Gap Analysis'!B7:B71,A13,'Gap Analysis'!E7:E71,"No"))*3),0)</f>
        <v>0</v>
      </c>
      <c r="C13" s="5">
        <f>COUNTIFS('Gap Analysis'!B7:B71,A13,'Gap Analysis'!E7:E71,"Yes")+COUNTIFS('Gap Analysis'!B7:B71,A13,'Gap Analysis'!E7:E71,"Partly")+COUNTIFS('Gap Analysis'!B7:B71,A13,'Gap Analysis'!E7:E71,"No")</f>
        <v>0</v>
      </c>
      <c r="D13" s="5">
        <f>COUNTIFS('Gap Analysis'!B7:B71,A13,'Gap Analysis'!I7:I71,"Critical")+COUNTIFS('Gap Analysis'!B7:B71,A13,'Gap Analysis'!I7:I71,"High")</f>
        <v>0</v>
      </c>
    </row>
    <row r="14" spans="1:8">
      <c r="A14" s="5" t="s">
        <v>33</v>
      </c>
      <c r="B14" s="47">
        <f>IFERROR(SUMIF('Gap Analysis'!B7:B71,A14,'Gap Analysis'!F7:F71)/((COUNTIFS('Gap Analysis'!B7:B71,A14,'Gap Analysis'!E7:E71,"Yes")+COUNTIFS('Gap Analysis'!B7:B71,A14,'Gap Analysis'!E7:E71,"Partly")+COUNTIFS('Gap Analysis'!B7:B71,A14,'Gap Analysis'!E7:E71,"No"))*3),0)</f>
        <v>0</v>
      </c>
      <c r="C14" s="5">
        <f>COUNTIFS('Gap Analysis'!B7:B71,A14,'Gap Analysis'!E7:E71,"Yes")+COUNTIFS('Gap Analysis'!B7:B71,A14,'Gap Analysis'!E7:E71,"Partly")+COUNTIFS('Gap Analysis'!B7:B71,A14,'Gap Analysis'!E7:E71,"No")</f>
        <v>0</v>
      </c>
      <c r="D14" s="5">
        <f>COUNTIFS('Gap Analysis'!B7:B71,A14,'Gap Analysis'!I7:I71,"Critical")+COUNTIFS('Gap Analysis'!B7:B71,A14,'Gap Analysis'!I7:I71,"High")</f>
        <v>0</v>
      </c>
    </row>
    <row r="15" spans="1:8">
      <c r="A15" s="5" t="s">
        <v>34</v>
      </c>
      <c r="B15" s="47">
        <f>IFERROR(SUMIF('Gap Analysis'!B7:B71,A15,'Gap Analysis'!F7:F71)/((COUNTIFS('Gap Analysis'!B7:B71,A15,'Gap Analysis'!E7:E71,"Yes")+COUNTIFS('Gap Analysis'!B7:B71,A15,'Gap Analysis'!E7:E71,"Partly")+COUNTIFS('Gap Analysis'!B7:B71,A15,'Gap Analysis'!E7:E71,"No"))*3),0)</f>
        <v>0</v>
      </c>
      <c r="C15" s="5">
        <f>COUNTIFS('Gap Analysis'!B7:B71,A15,'Gap Analysis'!E7:E71,"Yes")+COUNTIFS('Gap Analysis'!B7:B71,A15,'Gap Analysis'!E7:E71,"Partly")+COUNTIFS('Gap Analysis'!B7:B71,A15,'Gap Analysis'!E7:E71,"No")</f>
        <v>0</v>
      </c>
      <c r="D15" s="5">
        <f>COUNTIFS('Gap Analysis'!B7:B71,A15,'Gap Analysis'!I7:I71,"Critical")+COUNTIFS('Gap Analysis'!B7:B71,A15,'Gap Analysis'!I7:I71,"High")</f>
        <v>0</v>
      </c>
    </row>
    <row r="16" spans="1:8">
      <c r="A16" s="5" t="s">
        <v>35</v>
      </c>
      <c r="B16" s="47">
        <f>IFERROR(SUMIF('Gap Analysis'!B7:B71,A16,'Gap Analysis'!F7:F71)/((COUNTIFS('Gap Analysis'!B7:B71,A16,'Gap Analysis'!E7:E71,"Yes")+COUNTIFS('Gap Analysis'!B7:B71,A16,'Gap Analysis'!E7:E71,"Partly")+COUNTIFS('Gap Analysis'!B7:B71,A16,'Gap Analysis'!E7:E71,"No"))*3),0)</f>
        <v>0</v>
      </c>
      <c r="C16" s="5">
        <f>COUNTIFS('Gap Analysis'!B7:B71,A16,'Gap Analysis'!E7:E71,"Yes")+COUNTIFS('Gap Analysis'!B7:B71,A16,'Gap Analysis'!E7:E71,"Partly")+COUNTIFS('Gap Analysis'!B7:B71,A16,'Gap Analysis'!E7:E71,"No")</f>
        <v>0</v>
      </c>
      <c r="D16" s="5">
        <f>COUNTIFS('Gap Analysis'!B7:B71,A16,'Gap Analysis'!I7:I71,"Critical")+COUNTIFS('Gap Analysis'!B7:B71,A16,'Gap Analysis'!I7:I71,"High")</f>
        <v>0</v>
      </c>
    </row>
    <row r="17" spans="1:8">
      <c r="A17" s="5" t="s">
        <v>36</v>
      </c>
      <c r="B17" s="47">
        <f>IFERROR(SUMIF('Gap Analysis'!B7:B71,A17,'Gap Analysis'!F7:F71)/((COUNTIFS('Gap Analysis'!B7:B71,A17,'Gap Analysis'!E7:E71,"Yes")+COUNTIFS('Gap Analysis'!B7:B71,A17,'Gap Analysis'!E7:E71,"Partly")+COUNTIFS('Gap Analysis'!B7:B71,A17,'Gap Analysis'!E7:E71,"No"))*3),0)</f>
        <v>0</v>
      </c>
      <c r="C17" s="5">
        <f>COUNTIFS('Gap Analysis'!B7:B71,A17,'Gap Analysis'!E7:E71,"Yes")+COUNTIFS('Gap Analysis'!B7:B71,A17,'Gap Analysis'!E7:E71,"Partly")+COUNTIFS('Gap Analysis'!B7:B71,A17,'Gap Analysis'!E7:E71,"No")</f>
        <v>0</v>
      </c>
      <c r="D17" s="5">
        <f>COUNTIFS('Gap Analysis'!B7:B71,A17,'Gap Analysis'!I7:I71,"Critical")+COUNTIFS('Gap Analysis'!B7:B71,A17,'Gap Analysis'!I7:I71,"High")</f>
        <v>0</v>
      </c>
    </row>
    <row r="18" spans="1:8">
      <c r="A18" s="5" t="s">
        <v>37</v>
      </c>
      <c r="B18" s="47">
        <f>IFERROR(SUMIF('Gap Analysis'!B7:B71,A18,'Gap Analysis'!F7:F71)/((COUNTIFS('Gap Analysis'!B7:B71,A18,'Gap Analysis'!E7:E71,"Yes")+COUNTIFS('Gap Analysis'!B7:B71,A18,'Gap Analysis'!E7:E71,"Partly")+COUNTIFS('Gap Analysis'!B7:B71,A18,'Gap Analysis'!E7:E71,"No"))*3),0)</f>
        <v>0</v>
      </c>
      <c r="C18" s="5">
        <f>COUNTIFS('Gap Analysis'!B7:B71,A18,'Gap Analysis'!E7:E71,"Yes")+COUNTIFS('Gap Analysis'!B7:B71,A18,'Gap Analysis'!E7:E71,"Partly")+COUNTIFS('Gap Analysis'!B7:B71,A18,'Gap Analysis'!E7:E71,"No")</f>
        <v>0</v>
      </c>
      <c r="D18" s="5">
        <f>COUNTIFS('Gap Analysis'!B7:B71,A18,'Gap Analysis'!I7:I71,"Critical")+COUNTIFS('Gap Analysis'!B7:B71,A18,'Gap Analysis'!I7:I71,"High")</f>
        <v>0</v>
      </c>
    </row>
    <row r="19" spans="1:8">
      <c r="A19" s="5" t="s">
        <v>38</v>
      </c>
      <c r="B19" s="47">
        <f>IFERROR(SUMIF('Gap Analysis'!B7:B71,A19,'Gap Analysis'!F7:F71)/((COUNTIFS('Gap Analysis'!B7:B71,A19,'Gap Analysis'!E7:E71,"Yes")+COUNTIFS('Gap Analysis'!B7:B71,A19,'Gap Analysis'!E7:E71,"Partly")+COUNTIFS('Gap Analysis'!B7:B71,A19,'Gap Analysis'!E7:E71,"No"))*3),0)</f>
        <v>0</v>
      </c>
      <c r="C19" s="5">
        <f>COUNTIFS('Gap Analysis'!B7:B71,A19,'Gap Analysis'!E7:E71,"Yes")+COUNTIFS('Gap Analysis'!B7:B71,A19,'Gap Analysis'!E7:E71,"Partly")+COUNTIFS('Gap Analysis'!B7:B71,A19,'Gap Analysis'!E7:E71,"No")</f>
        <v>0</v>
      </c>
      <c r="D19" s="5">
        <f>COUNTIFS('Gap Analysis'!B7:B71,A19,'Gap Analysis'!I7:I71,"Critical")+COUNTIFS('Gap Analysis'!B7:B71,A19,'Gap Analysis'!I7:I71,"High")</f>
        <v>0</v>
      </c>
    </row>
    <row r="20" spans="1:8">
      <c r="A20" s="5" t="s">
        <v>39</v>
      </c>
      <c r="B20" s="47">
        <f>IFERROR(SUMIF('Gap Analysis'!B7:B71,A20,'Gap Analysis'!F7:F71)/((COUNTIFS('Gap Analysis'!B7:B71,A20,'Gap Analysis'!E7:E71,"Yes")+COUNTIFS('Gap Analysis'!B7:B71,A20,'Gap Analysis'!E7:E71,"Partly")+COUNTIFS('Gap Analysis'!B7:B71,A20,'Gap Analysis'!E7:E71,"No"))*3),0)</f>
        <v>0</v>
      </c>
      <c r="C20" s="5">
        <f>COUNTIFS('Gap Analysis'!B7:B71,A20,'Gap Analysis'!E7:E71,"Yes")+COUNTIFS('Gap Analysis'!B7:B71,A20,'Gap Analysis'!E7:E71,"Partly")+COUNTIFS('Gap Analysis'!B7:B71,A20,'Gap Analysis'!E7:E71,"No")</f>
        <v>0</v>
      </c>
      <c r="D20" s="5">
        <f>COUNTIFS('Gap Analysis'!B7:B71,A20,'Gap Analysis'!I7:I71,"Critical")+COUNTIFS('Gap Analysis'!B7:B71,A20,'Gap Analysis'!I7:I71,"High")</f>
        <v>0</v>
      </c>
    </row>
    <row r="21" spans="1:8">
      <c r="A21" s="5" t="s">
        <v>40</v>
      </c>
      <c r="B21" s="47">
        <f>IFERROR(SUMIF('Gap Analysis'!B7:B71,A21,'Gap Analysis'!F7:F71)/((COUNTIFS('Gap Analysis'!B7:B71,A21,'Gap Analysis'!E7:E71,"Yes")+COUNTIFS('Gap Analysis'!B7:B71,A21,'Gap Analysis'!E7:E71,"Partly")+COUNTIFS('Gap Analysis'!B7:B71,A21,'Gap Analysis'!E7:E71,"No"))*3),0)</f>
        <v>0</v>
      </c>
      <c r="C21" s="5">
        <f>COUNTIFS('Gap Analysis'!B7:B71,A21,'Gap Analysis'!E7:E71,"Yes")+COUNTIFS('Gap Analysis'!B7:B71,A21,'Gap Analysis'!E7:E71,"Partly")+COUNTIFS('Gap Analysis'!B7:B71,A21,'Gap Analysis'!E7:E71,"No")</f>
        <v>0</v>
      </c>
      <c r="D21" s="5">
        <f>COUNTIFS('Gap Analysis'!B7:B71,A21,'Gap Analysis'!I7:I71,"Critical")+COUNTIFS('Gap Analysis'!B7:B71,A21,'Gap Analysis'!I7:I71,"High")</f>
        <v>0</v>
      </c>
    </row>
    <row r="22" spans="1:8">
      <c r="A22" s="5" t="s">
        <v>41</v>
      </c>
      <c r="B22" s="47">
        <f>IFERROR(SUMIF('Gap Analysis'!B7:B71,A22,'Gap Analysis'!F7:F71)/((COUNTIFS('Gap Analysis'!B7:B71,A22,'Gap Analysis'!E7:E71,"Yes")+COUNTIFS('Gap Analysis'!B7:B71,A22,'Gap Analysis'!E7:E71,"Partly")+COUNTIFS('Gap Analysis'!B7:B71,A22,'Gap Analysis'!E7:E71,"No"))*3),0)</f>
        <v>0</v>
      </c>
      <c r="C22" s="5">
        <f>COUNTIFS('Gap Analysis'!B7:B71,A22,'Gap Analysis'!E7:E71,"Yes")+COUNTIFS('Gap Analysis'!B7:B71,A22,'Gap Analysis'!E7:E71,"Partly")+COUNTIFS('Gap Analysis'!B7:B71,A22,'Gap Analysis'!E7:E71,"No")</f>
        <v>0</v>
      </c>
      <c r="D22" s="5">
        <f>COUNTIFS('Gap Analysis'!B7:B71,A22,'Gap Analysis'!I7:I71,"Critical")+COUNTIFS('Gap Analysis'!B7:B71,A22,'Gap Analysis'!I7:I71,"High")</f>
        <v>0</v>
      </c>
    </row>
    <row r="23" spans="1:8">
      <c r="A23" s="6" t="s">
        <v>42</v>
      </c>
      <c r="B23" s="47">
        <f>IFERROR(SUMIF('Gap Analysis'!B7:B71,A23,'Gap Analysis'!F7:F71)/((COUNTIFS('Gap Analysis'!B7:B71,A23,'Gap Analysis'!E7:E71,"Yes")+COUNTIFS('Gap Analysis'!B7:B71,A23,'Gap Analysis'!E7:E71,"Partly")+COUNTIFS('Gap Analysis'!B7:B71,A23,'Gap Analysis'!E7:E71,"No"))*3),0)</f>
        <v>0</v>
      </c>
      <c r="C23" s="6">
        <f>COUNTIFS('Gap Analysis'!B7:B71,A23,'Gap Analysis'!E7:E71,"Yes")+COUNTIFS('Gap Analysis'!B7:B71,A23,'Gap Analysis'!E7:E71,"Partly")+COUNTIFS('Gap Analysis'!B7:B71,A23,'Gap Analysis'!E7:E71,"No")</f>
        <v>0</v>
      </c>
      <c r="D23" s="6">
        <f>COUNTIFS('Gap Analysis'!B7:B71,A23,'Gap Analysis'!I7:I71,"Critical")+COUNTIFS('Gap Analysis'!B7:B71,A23,'Gap Analysis'!I7:I71,"High")</f>
        <v>0</v>
      </c>
    </row>
    <row r="25" spans="1:8">
      <c r="A25" s="8"/>
      <c r="B25" s="8"/>
      <c r="C25" s="8"/>
      <c r="D25" s="8"/>
      <c r="E25" s="8"/>
      <c r="F25" s="8"/>
      <c r="G25" s="8"/>
      <c r="H25" s="8"/>
    </row>
    <row r="26" spans="1:8">
      <c r="A26" s="7" t="s">
        <v>43</v>
      </c>
      <c r="B26" s="7"/>
      <c r="C26" s="7"/>
      <c r="D26" s="7"/>
      <c r="E26" s="7"/>
      <c r="F26" s="7"/>
      <c r="G26" s="7"/>
      <c r="H26" s="7"/>
    </row>
    <row r="27" spans="1:8">
      <c r="A27" s="7"/>
      <c r="B27" s="7"/>
      <c r="C27" s="7"/>
      <c r="D27" s="7"/>
      <c r="E27" s="7"/>
      <c r="F27" s="7"/>
      <c r="G27" s="7"/>
      <c r="H27" s="7"/>
    </row>
    <row r="28" spans="1:8">
      <c r="A28" s="7"/>
      <c r="B28" s="7"/>
      <c r="C28" s="7"/>
      <c r="D28" s="7"/>
      <c r="E28" s="7"/>
      <c r="F28" s="7"/>
      <c r="G28" s="7"/>
      <c r="H28" s="7"/>
    </row>
    <row r="29" spans="1:8">
      <c r="A29" s="7"/>
      <c r="B29" s="7"/>
      <c r="C29" s="7"/>
      <c r="D29" s="7"/>
      <c r="E29" s="7"/>
      <c r="F29" s="7"/>
      <c r="G29" s="7"/>
      <c r="H29" s="7"/>
    </row>
    <row r="30" spans="1:8">
      <c r="A30" s="8"/>
      <c r="B30" s="8"/>
      <c r="C30" s="8"/>
      <c r="D30" s="8"/>
      <c r="E30" s="8"/>
      <c r="F30" s="8"/>
      <c r="G30" s="8"/>
      <c r="H30" s="8"/>
    </row>
  </sheetData>
  <mergeCells count="2">
    <mergeCell ref="A3:H4"/>
    <mergeCell ref="A26:H29"/>
  </mergeCells>
  <conditionalFormatting sqref="B12:B23">
    <cfRule type="colorScale" priority="1">
      <colorScale>
        <cfvo type="min"/>
        <cfvo type="percentile" val="50"/>
        <cfvo type="max"/>
        <color rgb="FFF4CCCC"/>
        <color rgb="FFFFF2CC"/>
        <color rgb="FFD9EAD3"/>
      </colorScale>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1"/>
  <sheetViews>
    <sheetView showGridLines="0" topLeftCell="A21" workbookViewId="0"/>
  </sheetViews>
  <sheetFormatPr defaultRowHeight="13.5"/>
  <cols>
    <col min="1" max="1" width="21" style="2" customWidth="1"/>
    <col min="2" max="2" width="28" style="2" customWidth="1"/>
    <col min="3" max="3" width="62" style="2" customWidth="1"/>
    <col min="4" max="4" width="14" style="2" customWidth="1"/>
    <col min="5" max="5" width="18" style="2" customWidth="1"/>
    <col min="6" max="6" width="9" style="2" customWidth="1"/>
    <col min="7" max="7" width="35" style="2" customWidth="1"/>
    <col min="8" max="8" width="38" style="2" customWidth="1"/>
    <col min="9" max="9" width="18" style="2" customWidth="1"/>
    <col min="10" max="10" width="17" style="2" customWidth="1"/>
    <col min="11" max="11" width="20" style="2" customWidth="1"/>
    <col min="12" max="12" width="14" style="2" customWidth="1"/>
    <col min="13" max="13" width="16" style="2" customWidth="1"/>
    <col min="14" max="16384" width="9" style="2"/>
  </cols>
  <sheetData>
    <row r="1" spans="1:13" ht="41.65" customHeight="1">
      <c r="A1" s="3" t="e" vm="1">
        <v>#VALUE!</v>
      </c>
    </row>
    <row r="2" spans="1:13" ht="47.25" customHeight="1">
      <c r="A2" s="32" t="s">
        <v>44</v>
      </c>
      <c r="B2" s="32" t="s">
        <v>44</v>
      </c>
      <c r="C2" s="32" t="s">
        <v>44</v>
      </c>
      <c r="D2" s="32" t="s">
        <v>44</v>
      </c>
      <c r="E2" s="32" t="s">
        <v>44</v>
      </c>
      <c r="F2" s="32" t="s">
        <v>44</v>
      </c>
      <c r="G2" s="32" t="s">
        <v>44</v>
      </c>
      <c r="H2" s="32" t="s">
        <v>44</v>
      </c>
      <c r="I2" s="32" t="s">
        <v>44</v>
      </c>
      <c r="J2" s="32" t="s">
        <v>44</v>
      </c>
      <c r="K2" s="32" t="s">
        <v>44</v>
      </c>
      <c r="L2" s="32" t="s">
        <v>44</v>
      </c>
      <c r="M2" s="32" t="s">
        <v>44</v>
      </c>
    </row>
    <row r="3" spans="1:13" s="41" customFormat="1">
      <c r="A3" s="40" t="s">
        <v>45</v>
      </c>
      <c r="B3" s="40"/>
      <c r="C3" s="40"/>
      <c r="D3" s="40"/>
      <c r="E3" s="40"/>
      <c r="F3" s="40"/>
      <c r="G3" s="40"/>
      <c r="H3" s="40"/>
      <c r="I3" s="40"/>
      <c r="J3" s="40"/>
      <c r="K3" s="40"/>
      <c r="L3" s="40"/>
      <c r="M3" s="40"/>
    </row>
    <row r="4" spans="1:13" s="41" customFormat="1">
      <c r="A4" s="40"/>
      <c r="B4" s="40"/>
      <c r="C4" s="40"/>
      <c r="D4" s="40"/>
      <c r="E4" s="40"/>
      <c r="F4" s="40"/>
      <c r="G4" s="40"/>
      <c r="H4" s="40"/>
      <c r="I4" s="40"/>
      <c r="J4" s="40"/>
      <c r="K4" s="40"/>
      <c r="L4" s="40"/>
      <c r="M4" s="40"/>
    </row>
    <row r="6" spans="1:13" s="39" customFormat="1" ht="40.049999999999997" customHeight="1">
      <c r="A6" s="18" t="s">
        <v>46</v>
      </c>
      <c r="B6" s="18" t="s">
        <v>28</v>
      </c>
      <c r="C6" s="18" t="s">
        <v>47</v>
      </c>
      <c r="D6" s="18" t="s">
        <v>48</v>
      </c>
      <c r="E6" s="18" t="s">
        <v>3</v>
      </c>
      <c r="F6" s="18" t="s">
        <v>4</v>
      </c>
      <c r="G6" s="18" t="s">
        <v>49</v>
      </c>
      <c r="H6" s="18" t="s">
        <v>50</v>
      </c>
      <c r="I6" s="18" t="s">
        <v>51</v>
      </c>
      <c r="J6" s="18" t="s">
        <v>52</v>
      </c>
      <c r="K6" s="18" t="s">
        <v>53</v>
      </c>
      <c r="L6" s="18" t="s">
        <v>54</v>
      </c>
      <c r="M6" s="18" t="s">
        <v>55</v>
      </c>
    </row>
    <row r="7" spans="1:13" ht="48" customHeight="1">
      <c r="A7" s="33" t="s">
        <v>56</v>
      </c>
      <c r="B7" s="33" t="s">
        <v>31</v>
      </c>
      <c r="C7" s="20" t="s">
        <v>57</v>
      </c>
      <c r="D7" s="36" t="s">
        <v>58</v>
      </c>
      <c r="E7" s="21"/>
      <c r="F7" s="22" t="str">
        <f t="shared" ref="F7:F38" si="0">IFERROR(IF(E7="Not assessed","",IF(E7="Not applicable","",IF(E7="Yes",3,IF(E7="Partly",2,IF(E7="No",0,""))))),"")</f>
        <v/>
      </c>
      <c r="G7" s="21"/>
      <c r="H7" s="21"/>
      <c r="I7" s="36" t="str">
        <f t="shared" ref="I7:I38" si="1">IF(OR(E7="",E7="Not assessed",E7="Not applicable"),"",IF(AND(D7="Essential",E7="No"),"Critical",IF(AND(D7="Essential",E7="Partly"),"High",IF(E7="No","High",IF(E7="Partly","Medium","Low")))))</f>
        <v/>
      </c>
      <c r="J7" s="21"/>
      <c r="K7" s="21"/>
      <c r="L7" s="23"/>
      <c r="M7" s="21"/>
    </row>
    <row r="8" spans="1:13" ht="48" customHeight="1">
      <c r="A8" s="34" t="s">
        <v>59</v>
      </c>
      <c r="B8" s="34" t="s">
        <v>31</v>
      </c>
      <c r="C8" s="24" t="s">
        <v>60</v>
      </c>
      <c r="D8" s="37" t="s">
        <v>61</v>
      </c>
      <c r="E8" s="25"/>
      <c r="F8" s="26" t="str">
        <f t="shared" si="0"/>
        <v/>
      </c>
      <c r="G8" s="25"/>
      <c r="H8" s="25"/>
      <c r="I8" s="37" t="str">
        <f t="shared" si="1"/>
        <v/>
      </c>
      <c r="J8" s="25"/>
      <c r="K8" s="25"/>
      <c r="L8" s="27"/>
      <c r="M8" s="25"/>
    </row>
    <row r="9" spans="1:13" ht="48" customHeight="1">
      <c r="A9" s="34" t="s">
        <v>62</v>
      </c>
      <c r="B9" s="34" t="s">
        <v>31</v>
      </c>
      <c r="C9" s="24" t="s">
        <v>63</v>
      </c>
      <c r="D9" s="37" t="s">
        <v>61</v>
      </c>
      <c r="E9" s="25"/>
      <c r="F9" s="26" t="str">
        <f t="shared" si="0"/>
        <v/>
      </c>
      <c r="G9" s="25"/>
      <c r="H9" s="25"/>
      <c r="I9" s="37" t="str">
        <f t="shared" si="1"/>
        <v/>
      </c>
      <c r="J9" s="25"/>
      <c r="K9" s="25"/>
      <c r="L9" s="27"/>
      <c r="M9" s="25"/>
    </row>
    <row r="10" spans="1:13" ht="48" customHeight="1">
      <c r="A10" s="34" t="s">
        <v>64</v>
      </c>
      <c r="B10" s="34" t="s">
        <v>31</v>
      </c>
      <c r="C10" s="24" t="s">
        <v>65</v>
      </c>
      <c r="D10" s="37" t="s">
        <v>61</v>
      </c>
      <c r="E10" s="25"/>
      <c r="F10" s="26" t="str">
        <f t="shared" si="0"/>
        <v/>
      </c>
      <c r="G10" s="25"/>
      <c r="H10" s="25"/>
      <c r="I10" s="37" t="str">
        <f t="shared" si="1"/>
        <v/>
      </c>
      <c r="J10" s="25"/>
      <c r="K10" s="25"/>
      <c r="L10" s="27"/>
      <c r="M10" s="25"/>
    </row>
    <row r="11" spans="1:13" ht="48" customHeight="1">
      <c r="A11" s="34" t="s">
        <v>66</v>
      </c>
      <c r="B11" s="34" t="s">
        <v>31</v>
      </c>
      <c r="C11" s="24" t="s">
        <v>67</v>
      </c>
      <c r="D11" s="37" t="s">
        <v>61</v>
      </c>
      <c r="E11" s="25"/>
      <c r="F11" s="26" t="str">
        <f t="shared" si="0"/>
        <v/>
      </c>
      <c r="G11" s="25"/>
      <c r="H11" s="25"/>
      <c r="I11" s="37" t="str">
        <f t="shared" si="1"/>
        <v/>
      </c>
      <c r="J11" s="25"/>
      <c r="K11" s="25"/>
      <c r="L11" s="27"/>
      <c r="M11" s="25"/>
    </row>
    <row r="12" spans="1:13" ht="48" customHeight="1">
      <c r="A12" s="34" t="s">
        <v>68</v>
      </c>
      <c r="B12" s="34" t="s">
        <v>32</v>
      </c>
      <c r="C12" s="24" t="s">
        <v>69</v>
      </c>
      <c r="D12" s="37" t="s">
        <v>58</v>
      </c>
      <c r="E12" s="25"/>
      <c r="F12" s="26" t="str">
        <f t="shared" si="0"/>
        <v/>
      </c>
      <c r="G12" s="25"/>
      <c r="H12" s="25"/>
      <c r="I12" s="37" t="str">
        <f t="shared" si="1"/>
        <v/>
      </c>
      <c r="J12" s="25"/>
      <c r="K12" s="25"/>
      <c r="L12" s="27"/>
      <c r="M12" s="25"/>
    </row>
    <row r="13" spans="1:13" ht="48" customHeight="1">
      <c r="A13" s="34" t="s">
        <v>70</v>
      </c>
      <c r="B13" s="34" t="s">
        <v>32</v>
      </c>
      <c r="C13" s="24" t="s">
        <v>71</v>
      </c>
      <c r="D13" s="37" t="s">
        <v>58</v>
      </c>
      <c r="E13" s="25"/>
      <c r="F13" s="26" t="str">
        <f t="shared" si="0"/>
        <v/>
      </c>
      <c r="G13" s="25"/>
      <c r="H13" s="25"/>
      <c r="I13" s="37" t="str">
        <f t="shared" si="1"/>
        <v/>
      </c>
      <c r="J13" s="25"/>
      <c r="K13" s="25"/>
      <c r="L13" s="27"/>
      <c r="M13" s="25"/>
    </row>
    <row r="14" spans="1:13" ht="48" customHeight="1">
      <c r="A14" s="34" t="s">
        <v>72</v>
      </c>
      <c r="B14" s="34" t="s">
        <v>32</v>
      </c>
      <c r="C14" s="24" t="s">
        <v>73</v>
      </c>
      <c r="D14" s="37" t="s">
        <v>58</v>
      </c>
      <c r="E14" s="25"/>
      <c r="F14" s="26" t="str">
        <f t="shared" si="0"/>
        <v/>
      </c>
      <c r="G14" s="25"/>
      <c r="H14" s="25"/>
      <c r="I14" s="37" t="str">
        <f t="shared" si="1"/>
        <v/>
      </c>
      <c r="J14" s="25"/>
      <c r="K14" s="25"/>
      <c r="L14" s="27"/>
      <c r="M14" s="25"/>
    </row>
    <row r="15" spans="1:13" ht="48" customHeight="1">
      <c r="A15" s="34" t="s">
        <v>74</v>
      </c>
      <c r="B15" s="34" t="s">
        <v>32</v>
      </c>
      <c r="C15" s="24" t="s">
        <v>75</v>
      </c>
      <c r="D15" s="37" t="s">
        <v>58</v>
      </c>
      <c r="E15" s="25"/>
      <c r="F15" s="26" t="str">
        <f t="shared" si="0"/>
        <v/>
      </c>
      <c r="G15" s="25"/>
      <c r="H15" s="25"/>
      <c r="I15" s="37" t="str">
        <f t="shared" si="1"/>
        <v/>
      </c>
      <c r="J15" s="25"/>
      <c r="K15" s="25"/>
      <c r="L15" s="27"/>
      <c r="M15" s="25"/>
    </row>
    <row r="16" spans="1:13" ht="48" customHeight="1">
      <c r="A16" s="34" t="s">
        <v>76</v>
      </c>
      <c r="B16" s="34" t="s">
        <v>32</v>
      </c>
      <c r="C16" s="24" t="s">
        <v>77</v>
      </c>
      <c r="D16" s="37" t="s">
        <v>61</v>
      </c>
      <c r="E16" s="25"/>
      <c r="F16" s="26" t="str">
        <f t="shared" si="0"/>
        <v/>
      </c>
      <c r="G16" s="25"/>
      <c r="H16" s="25"/>
      <c r="I16" s="37" t="str">
        <f t="shared" si="1"/>
        <v/>
      </c>
      <c r="J16" s="25"/>
      <c r="K16" s="25"/>
      <c r="L16" s="27"/>
      <c r="M16" s="25"/>
    </row>
    <row r="17" spans="1:13" ht="48" customHeight="1">
      <c r="A17" s="34" t="s">
        <v>78</v>
      </c>
      <c r="B17" s="34" t="s">
        <v>32</v>
      </c>
      <c r="C17" s="24" t="s">
        <v>79</v>
      </c>
      <c r="D17" s="37" t="s">
        <v>58</v>
      </c>
      <c r="E17" s="25"/>
      <c r="F17" s="26" t="str">
        <f t="shared" si="0"/>
        <v/>
      </c>
      <c r="G17" s="25"/>
      <c r="H17" s="25"/>
      <c r="I17" s="37" t="str">
        <f t="shared" si="1"/>
        <v/>
      </c>
      <c r="J17" s="25"/>
      <c r="K17" s="25"/>
      <c r="L17" s="27"/>
      <c r="M17" s="25"/>
    </row>
    <row r="18" spans="1:13" ht="48" customHeight="1">
      <c r="A18" s="34" t="s">
        <v>80</v>
      </c>
      <c r="B18" s="34" t="s">
        <v>33</v>
      </c>
      <c r="C18" s="24" t="s">
        <v>81</v>
      </c>
      <c r="D18" s="37" t="s">
        <v>61</v>
      </c>
      <c r="E18" s="25"/>
      <c r="F18" s="26" t="str">
        <f t="shared" si="0"/>
        <v/>
      </c>
      <c r="G18" s="25"/>
      <c r="H18" s="25"/>
      <c r="I18" s="37" t="str">
        <f t="shared" si="1"/>
        <v/>
      </c>
      <c r="J18" s="25"/>
      <c r="K18" s="25"/>
      <c r="L18" s="27"/>
      <c r="M18" s="25"/>
    </row>
    <row r="19" spans="1:13" ht="48" customHeight="1">
      <c r="A19" s="34" t="s">
        <v>82</v>
      </c>
      <c r="B19" s="34" t="s">
        <v>33</v>
      </c>
      <c r="C19" s="24" t="s">
        <v>83</v>
      </c>
      <c r="D19" s="37" t="s">
        <v>61</v>
      </c>
      <c r="E19" s="25"/>
      <c r="F19" s="26" t="str">
        <f t="shared" si="0"/>
        <v/>
      </c>
      <c r="G19" s="25"/>
      <c r="H19" s="25"/>
      <c r="I19" s="37" t="str">
        <f t="shared" si="1"/>
        <v/>
      </c>
      <c r="J19" s="25"/>
      <c r="K19" s="25"/>
      <c r="L19" s="27"/>
      <c r="M19" s="25"/>
    </row>
    <row r="20" spans="1:13" ht="48" customHeight="1">
      <c r="A20" s="34" t="s">
        <v>84</v>
      </c>
      <c r="B20" s="34" t="s">
        <v>33</v>
      </c>
      <c r="C20" s="24" t="s">
        <v>85</v>
      </c>
      <c r="D20" s="37" t="s">
        <v>61</v>
      </c>
      <c r="E20" s="25"/>
      <c r="F20" s="26" t="str">
        <f t="shared" si="0"/>
        <v/>
      </c>
      <c r="G20" s="25"/>
      <c r="H20" s="25"/>
      <c r="I20" s="37" t="str">
        <f t="shared" si="1"/>
        <v/>
      </c>
      <c r="J20" s="25"/>
      <c r="K20" s="25"/>
      <c r="L20" s="27"/>
      <c r="M20" s="25"/>
    </row>
    <row r="21" spans="1:13" ht="48" customHeight="1">
      <c r="A21" s="34" t="s">
        <v>86</v>
      </c>
      <c r="B21" s="34" t="s">
        <v>33</v>
      </c>
      <c r="C21" s="24" t="s">
        <v>87</v>
      </c>
      <c r="D21" s="37" t="s">
        <v>61</v>
      </c>
      <c r="E21" s="25"/>
      <c r="F21" s="26" t="str">
        <f t="shared" si="0"/>
        <v/>
      </c>
      <c r="G21" s="25"/>
      <c r="H21" s="25"/>
      <c r="I21" s="37" t="str">
        <f t="shared" si="1"/>
        <v/>
      </c>
      <c r="J21" s="25"/>
      <c r="K21" s="25"/>
      <c r="L21" s="27"/>
      <c r="M21" s="25"/>
    </row>
    <row r="22" spans="1:13" ht="48" customHeight="1">
      <c r="A22" s="34" t="s">
        <v>88</v>
      </c>
      <c r="B22" s="34" t="s">
        <v>34</v>
      </c>
      <c r="C22" s="24" t="s">
        <v>89</v>
      </c>
      <c r="D22" s="37" t="s">
        <v>61</v>
      </c>
      <c r="E22" s="25"/>
      <c r="F22" s="26" t="str">
        <f t="shared" si="0"/>
        <v/>
      </c>
      <c r="G22" s="25"/>
      <c r="H22" s="25"/>
      <c r="I22" s="37" t="str">
        <f t="shared" si="1"/>
        <v/>
      </c>
      <c r="J22" s="25"/>
      <c r="K22" s="25"/>
      <c r="L22" s="27"/>
      <c r="M22" s="25"/>
    </row>
    <row r="23" spans="1:13" ht="48" customHeight="1">
      <c r="A23" s="34" t="s">
        <v>90</v>
      </c>
      <c r="B23" s="34" t="s">
        <v>34</v>
      </c>
      <c r="C23" s="24" t="s">
        <v>91</v>
      </c>
      <c r="D23" s="37" t="s">
        <v>58</v>
      </c>
      <c r="E23" s="25"/>
      <c r="F23" s="26" t="str">
        <f t="shared" si="0"/>
        <v/>
      </c>
      <c r="G23" s="25"/>
      <c r="H23" s="25"/>
      <c r="I23" s="37" t="str">
        <f t="shared" si="1"/>
        <v/>
      </c>
      <c r="J23" s="25"/>
      <c r="K23" s="25"/>
      <c r="L23" s="27"/>
      <c r="M23" s="25"/>
    </row>
    <row r="24" spans="1:13" ht="48" customHeight="1">
      <c r="A24" s="34" t="s">
        <v>92</v>
      </c>
      <c r="B24" s="34" t="s">
        <v>34</v>
      </c>
      <c r="C24" s="24" t="s">
        <v>93</v>
      </c>
      <c r="D24" s="37" t="s">
        <v>58</v>
      </c>
      <c r="E24" s="25"/>
      <c r="F24" s="26" t="str">
        <f t="shared" si="0"/>
        <v/>
      </c>
      <c r="G24" s="25"/>
      <c r="H24" s="25"/>
      <c r="I24" s="37" t="str">
        <f t="shared" si="1"/>
        <v/>
      </c>
      <c r="J24" s="25"/>
      <c r="K24" s="25"/>
      <c r="L24" s="27"/>
      <c r="M24" s="25"/>
    </row>
    <row r="25" spans="1:13" ht="48" customHeight="1">
      <c r="A25" s="34" t="s">
        <v>94</v>
      </c>
      <c r="B25" s="34" t="s">
        <v>34</v>
      </c>
      <c r="C25" s="24" t="s">
        <v>95</v>
      </c>
      <c r="D25" s="37" t="s">
        <v>61</v>
      </c>
      <c r="E25" s="25"/>
      <c r="F25" s="26" t="str">
        <f t="shared" si="0"/>
        <v/>
      </c>
      <c r="G25" s="25"/>
      <c r="H25" s="25"/>
      <c r="I25" s="37" t="str">
        <f t="shared" si="1"/>
        <v/>
      </c>
      <c r="J25" s="25"/>
      <c r="K25" s="25"/>
      <c r="L25" s="27"/>
      <c r="M25" s="25"/>
    </row>
    <row r="26" spans="1:13" ht="48" customHeight="1">
      <c r="A26" s="34" t="s">
        <v>96</v>
      </c>
      <c r="B26" s="34" t="s">
        <v>34</v>
      </c>
      <c r="C26" s="24" t="s">
        <v>97</v>
      </c>
      <c r="D26" s="37" t="s">
        <v>61</v>
      </c>
      <c r="E26" s="25"/>
      <c r="F26" s="26" t="str">
        <f t="shared" si="0"/>
        <v/>
      </c>
      <c r="G26" s="25"/>
      <c r="H26" s="25"/>
      <c r="I26" s="37" t="str">
        <f t="shared" si="1"/>
        <v/>
      </c>
      <c r="J26" s="25"/>
      <c r="K26" s="25"/>
      <c r="L26" s="27"/>
      <c r="M26" s="25"/>
    </row>
    <row r="27" spans="1:13" ht="48" customHeight="1">
      <c r="A27" s="34" t="s">
        <v>98</v>
      </c>
      <c r="B27" s="34" t="s">
        <v>35</v>
      </c>
      <c r="C27" s="24" t="s">
        <v>99</v>
      </c>
      <c r="D27" s="37" t="s">
        <v>58</v>
      </c>
      <c r="E27" s="25"/>
      <c r="F27" s="26" t="str">
        <f t="shared" si="0"/>
        <v/>
      </c>
      <c r="G27" s="25"/>
      <c r="H27" s="25"/>
      <c r="I27" s="37" t="str">
        <f t="shared" si="1"/>
        <v/>
      </c>
      <c r="J27" s="25"/>
      <c r="K27" s="25"/>
      <c r="L27" s="27"/>
      <c r="M27" s="25"/>
    </row>
    <row r="28" spans="1:13" ht="48" customHeight="1">
      <c r="A28" s="34" t="s">
        <v>100</v>
      </c>
      <c r="B28" s="34" t="s">
        <v>35</v>
      </c>
      <c r="C28" s="24" t="s">
        <v>101</v>
      </c>
      <c r="D28" s="37" t="s">
        <v>58</v>
      </c>
      <c r="E28" s="25"/>
      <c r="F28" s="26" t="str">
        <f t="shared" si="0"/>
        <v/>
      </c>
      <c r="G28" s="25"/>
      <c r="H28" s="25"/>
      <c r="I28" s="37" t="str">
        <f t="shared" si="1"/>
        <v/>
      </c>
      <c r="J28" s="25"/>
      <c r="K28" s="25"/>
      <c r="L28" s="27"/>
      <c r="M28" s="25"/>
    </row>
    <row r="29" spans="1:13" ht="48" customHeight="1">
      <c r="A29" s="34" t="s">
        <v>102</v>
      </c>
      <c r="B29" s="34" t="s">
        <v>35</v>
      </c>
      <c r="C29" s="24" t="s">
        <v>103</v>
      </c>
      <c r="D29" s="37" t="s">
        <v>58</v>
      </c>
      <c r="E29" s="25"/>
      <c r="F29" s="26" t="str">
        <f t="shared" si="0"/>
        <v/>
      </c>
      <c r="G29" s="25"/>
      <c r="H29" s="25"/>
      <c r="I29" s="37" t="str">
        <f t="shared" si="1"/>
        <v/>
      </c>
      <c r="J29" s="25"/>
      <c r="K29" s="25"/>
      <c r="L29" s="27"/>
      <c r="M29" s="25"/>
    </row>
    <row r="30" spans="1:13" ht="48" customHeight="1">
      <c r="A30" s="34" t="s">
        <v>104</v>
      </c>
      <c r="B30" s="34" t="s">
        <v>35</v>
      </c>
      <c r="C30" s="24" t="s">
        <v>105</v>
      </c>
      <c r="D30" s="37" t="s">
        <v>58</v>
      </c>
      <c r="E30" s="25"/>
      <c r="F30" s="26" t="str">
        <f t="shared" si="0"/>
        <v/>
      </c>
      <c r="G30" s="25"/>
      <c r="H30" s="25"/>
      <c r="I30" s="37" t="str">
        <f t="shared" si="1"/>
        <v/>
      </c>
      <c r="J30" s="25"/>
      <c r="K30" s="25"/>
      <c r="L30" s="27"/>
      <c r="M30" s="25"/>
    </row>
    <row r="31" spans="1:13" ht="48" customHeight="1">
      <c r="A31" s="34" t="s">
        <v>106</v>
      </c>
      <c r="B31" s="34" t="s">
        <v>35</v>
      </c>
      <c r="C31" s="24" t="s">
        <v>107</v>
      </c>
      <c r="D31" s="37" t="s">
        <v>58</v>
      </c>
      <c r="E31" s="25"/>
      <c r="F31" s="26" t="str">
        <f t="shared" si="0"/>
        <v/>
      </c>
      <c r="G31" s="25"/>
      <c r="H31" s="25"/>
      <c r="I31" s="37" t="str">
        <f t="shared" si="1"/>
        <v/>
      </c>
      <c r="J31" s="25"/>
      <c r="K31" s="25"/>
      <c r="L31" s="27"/>
      <c r="M31" s="25"/>
    </row>
    <row r="32" spans="1:13" ht="48" customHeight="1">
      <c r="A32" s="34" t="s">
        <v>108</v>
      </c>
      <c r="B32" s="34" t="s">
        <v>35</v>
      </c>
      <c r="C32" s="24" t="s">
        <v>109</v>
      </c>
      <c r="D32" s="37" t="s">
        <v>61</v>
      </c>
      <c r="E32" s="25"/>
      <c r="F32" s="26" t="str">
        <f t="shared" si="0"/>
        <v/>
      </c>
      <c r="G32" s="25"/>
      <c r="H32" s="25"/>
      <c r="I32" s="37" t="str">
        <f t="shared" si="1"/>
        <v/>
      </c>
      <c r="J32" s="25"/>
      <c r="K32" s="25"/>
      <c r="L32" s="27"/>
      <c r="M32" s="25"/>
    </row>
    <row r="33" spans="1:13" ht="48" customHeight="1">
      <c r="A33" s="34" t="s">
        <v>110</v>
      </c>
      <c r="B33" s="34" t="s">
        <v>36</v>
      </c>
      <c r="C33" s="24" t="s">
        <v>111</v>
      </c>
      <c r="D33" s="37" t="s">
        <v>58</v>
      </c>
      <c r="E33" s="25"/>
      <c r="F33" s="26" t="str">
        <f t="shared" si="0"/>
        <v/>
      </c>
      <c r="G33" s="25"/>
      <c r="H33" s="25"/>
      <c r="I33" s="37" t="str">
        <f t="shared" si="1"/>
        <v/>
      </c>
      <c r="J33" s="25"/>
      <c r="K33" s="25"/>
      <c r="L33" s="27"/>
      <c r="M33" s="25"/>
    </row>
    <row r="34" spans="1:13" ht="48" customHeight="1">
      <c r="A34" s="34" t="s">
        <v>112</v>
      </c>
      <c r="B34" s="34" t="s">
        <v>36</v>
      </c>
      <c r="C34" s="24" t="s">
        <v>113</v>
      </c>
      <c r="D34" s="37" t="s">
        <v>58</v>
      </c>
      <c r="E34" s="25"/>
      <c r="F34" s="26" t="str">
        <f t="shared" si="0"/>
        <v/>
      </c>
      <c r="G34" s="25"/>
      <c r="H34" s="25"/>
      <c r="I34" s="37" t="str">
        <f t="shared" si="1"/>
        <v/>
      </c>
      <c r="J34" s="25"/>
      <c r="K34" s="25"/>
      <c r="L34" s="27"/>
      <c r="M34" s="25"/>
    </row>
    <row r="35" spans="1:13" ht="48" customHeight="1">
      <c r="A35" s="34" t="s">
        <v>114</v>
      </c>
      <c r="B35" s="34" t="s">
        <v>36</v>
      </c>
      <c r="C35" s="24" t="s">
        <v>115</v>
      </c>
      <c r="D35" s="37" t="s">
        <v>58</v>
      </c>
      <c r="E35" s="25"/>
      <c r="F35" s="26" t="str">
        <f t="shared" si="0"/>
        <v/>
      </c>
      <c r="G35" s="25"/>
      <c r="H35" s="25"/>
      <c r="I35" s="37" t="str">
        <f t="shared" si="1"/>
        <v/>
      </c>
      <c r="J35" s="25"/>
      <c r="K35" s="25"/>
      <c r="L35" s="27"/>
      <c r="M35" s="25"/>
    </row>
    <row r="36" spans="1:13" ht="48" customHeight="1">
      <c r="A36" s="34" t="s">
        <v>116</v>
      </c>
      <c r="B36" s="34" t="s">
        <v>36</v>
      </c>
      <c r="C36" s="24" t="s">
        <v>117</v>
      </c>
      <c r="D36" s="37" t="s">
        <v>58</v>
      </c>
      <c r="E36" s="25"/>
      <c r="F36" s="26" t="str">
        <f t="shared" si="0"/>
        <v/>
      </c>
      <c r="G36" s="25"/>
      <c r="H36" s="25"/>
      <c r="I36" s="37" t="str">
        <f t="shared" si="1"/>
        <v/>
      </c>
      <c r="J36" s="25"/>
      <c r="K36" s="25"/>
      <c r="L36" s="27"/>
      <c r="M36" s="25"/>
    </row>
    <row r="37" spans="1:13" ht="48" customHeight="1">
      <c r="A37" s="34" t="s">
        <v>118</v>
      </c>
      <c r="B37" s="34" t="s">
        <v>36</v>
      </c>
      <c r="C37" s="24" t="s">
        <v>119</v>
      </c>
      <c r="D37" s="37" t="s">
        <v>58</v>
      </c>
      <c r="E37" s="25"/>
      <c r="F37" s="26" t="str">
        <f t="shared" si="0"/>
        <v/>
      </c>
      <c r="G37" s="25"/>
      <c r="H37" s="25"/>
      <c r="I37" s="37" t="str">
        <f t="shared" si="1"/>
        <v/>
      </c>
      <c r="J37" s="25"/>
      <c r="K37" s="25"/>
      <c r="L37" s="27"/>
      <c r="M37" s="25"/>
    </row>
    <row r="38" spans="1:13" ht="48" customHeight="1">
      <c r="A38" s="34" t="s">
        <v>120</v>
      </c>
      <c r="B38" s="34" t="s">
        <v>36</v>
      </c>
      <c r="C38" s="24" t="s">
        <v>121</v>
      </c>
      <c r="D38" s="37" t="s">
        <v>58</v>
      </c>
      <c r="E38" s="25"/>
      <c r="F38" s="26" t="str">
        <f t="shared" si="0"/>
        <v/>
      </c>
      <c r="G38" s="25"/>
      <c r="H38" s="25"/>
      <c r="I38" s="37" t="str">
        <f t="shared" si="1"/>
        <v/>
      </c>
      <c r="J38" s="25"/>
      <c r="K38" s="25"/>
      <c r="L38" s="27"/>
      <c r="M38" s="25"/>
    </row>
    <row r="39" spans="1:13" ht="48" customHeight="1">
      <c r="A39" s="34" t="s">
        <v>122</v>
      </c>
      <c r="B39" s="34" t="s">
        <v>37</v>
      </c>
      <c r="C39" s="24" t="s">
        <v>123</v>
      </c>
      <c r="D39" s="37" t="s">
        <v>58</v>
      </c>
      <c r="E39" s="25"/>
      <c r="F39" s="26" t="str">
        <f t="shared" ref="F39:F70" si="2">IFERROR(IF(E39="Not assessed","",IF(E39="Not applicable","",IF(E39="Yes",3,IF(E39="Partly",2,IF(E39="No",0,""))))),"")</f>
        <v/>
      </c>
      <c r="G39" s="25"/>
      <c r="H39" s="25"/>
      <c r="I39" s="37" t="str">
        <f t="shared" ref="I39:I71" si="3">IF(OR(E39="",E39="Not assessed",E39="Not applicable"),"",IF(AND(D39="Essential",E39="No"),"Critical",IF(AND(D39="Essential",E39="Partly"),"High",IF(E39="No","High",IF(E39="Partly","Medium","Low")))))</f>
        <v/>
      </c>
      <c r="J39" s="25"/>
      <c r="K39" s="25"/>
      <c r="L39" s="27"/>
      <c r="M39" s="25"/>
    </row>
    <row r="40" spans="1:13" ht="48" customHeight="1">
      <c r="A40" s="34" t="s">
        <v>124</v>
      </c>
      <c r="B40" s="34" t="s">
        <v>37</v>
      </c>
      <c r="C40" s="24" t="s">
        <v>125</v>
      </c>
      <c r="D40" s="37" t="s">
        <v>58</v>
      </c>
      <c r="E40" s="25"/>
      <c r="F40" s="26" t="str">
        <f t="shared" si="2"/>
        <v/>
      </c>
      <c r="G40" s="25"/>
      <c r="H40" s="25"/>
      <c r="I40" s="37" t="str">
        <f t="shared" si="3"/>
        <v/>
      </c>
      <c r="J40" s="25"/>
      <c r="K40" s="25"/>
      <c r="L40" s="27"/>
      <c r="M40" s="25"/>
    </row>
    <row r="41" spans="1:13" ht="48" customHeight="1">
      <c r="A41" s="34" t="s">
        <v>126</v>
      </c>
      <c r="B41" s="34" t="s">
        <v>37</v>
      </c>
      <c r="C41" s="24" t="s">
        <v>127</v>
      </c>
      <c r="D41" s="37" t="s">
        <v>58</v>
      </c>
      <c r="E41" s="25"/>
      <c r="F41" s="26" t="str">
        <f t="shared" si="2"/>
        <v/>
      </c>
      <c r="G41" s="25"/>
      <c r="H41" s="25"/>
      <c r="I41" s="37" t="str">
        <f t="shared" si="3"/>
        <v/>
      </c>
      <c r="J41" s="25"/>
      <c r="K41" s="25"/>
      <c r="L41" s="27"/>
      <c r="M41" s="25"/>
    </row>
    <row r="42" spans="1:13" ht="48" customHeight="1">
      <c r="A42" s="34" t="s">
        <v>128</v>
      </c>
      <c r="B42" s="34" t="s">
        <v>37</v>
      </c>
      <c r="C42" s="24" t="s">
        <v>129</v>
      </c>
      <c r="D42" s="37" t="s">
        <v>61</v>
      </c>
      <c r="E42" s="25"/>
      <c r="F42" s="26" t="str">
        <f t="shared" si="2"/>
        <v/>
      </c>
      <c r="G42" s="25"/>
      <c r="H42" s="25"/>
      <c r="I42" s="37" t="str">
        <f t="shared" si="3"/>
        <v/>
      </c>
      <c r="J42" s="25"/>
      <c r="K42" s="25"/>
      <c r="L42" s="27"/>
      <c r="M42" s="25"/>
    </row>
    <row r="43" spans="1:13" ht="48" customHeight="1">
      <c r="A43" s="34" t="s">
        <v>130</v>
      </c>
      <c r="B43" s="34" t="s">
        <v>37</v>
      </c>
      <c r="C43" s="24" t="s">
        <v>131</v>
      </c>
      <c r="D43" s="37" t="s">
        <v>58</v>
      </c>
      <c r="E43" s="25"/>
      <c r="F43" s="26" t="str">
        <f t="shared" si="2"/>
        <v/>
      </c>
      <c r="G43" s="25"/>
      <c r="H43" s="25"/>
      <c r="I43" s="37" t="str">
        <f t="shared" si="3"/>
        <v/>
      </c>
      <c r="J43" s="25"/>
      <c r="K43" s="25"/>
      <c r="L43" s="27"/>
      <c r="M43" s="25"/>
    </row>
    <row r="44" spans="1:13" ht="48" customHeight="1">
      <c r="A44" s="34" t="s">
        <v>132</v>
      </c>
      <c r="B44" s="34" t="s">
        <v>37</v>
      </c>
      <c r="C44" s="24" t="s">
        <v>133</v>
      </c>
      <c r="D44" s="37" t="s">
        <v>58</v>
      </c>
      <c r="E44" s="25"/>
      <c r="F44" s="26" t="str">
        <f t="shared" si="2"/>
        <v/>
      </c>
      <c r="G44" s="25"/>
      <c r="H44" s="25"/>
      <c r="I44" s="37" t="str">
        <f t="shared" si="3"/>
        <v/>
      </c>
      <c r="J44" s="25"/>
      <c r="K44" s="25"/>
      <c r="L44" s="27"/>
      <c r="M44" s="25"/>
    </row>
    <row r="45" spans="1:13" ht="48" customHeight="1">
      <c r="A45" s="34" t="s">
        <v>134</v>
      </c>
      <c r="B45" s="34" t="s">
        <v>37</v>
      </c>
      <c r="C45" s="24" t="s">
        <v>135</v>
      </c>
      <c r="D45" s="37" t="s">
        <v>58</v>
      </c>
      <c r="E45" s="25"/>
      <c r="F45" s="26" t="str">
        <f t="shared" si="2"/>
        <v/>
      </c>
      <c r="G45" s="25"/>
      <c r="H45" s="25"/>
      <c r="I45" s="37" t="str">
        <f t="shared" si="3"/>
        <v/>
      </c>
      <c r="J45" s="25"/>
      <c r="K45" s="25"/>
      <c r="L45" s="27"/>
      <c r="M45" s="25"/>
    </row>
    <row r="46" spans="1:13" ht="48" customHeight="1">
      <c r="A46" s="34" t="s">
        <v>136</v>
      </c>
      <c r="B46" s="34" t="s">
        <v>38</v>
      </c>
      <c r="C46" s="24" t="s">
        <v>137</v>
      </c>
      <c r="D46" s="37" t="s">
        <v>61</v>
      </c>
      <c r="E46" s="25"/>
      <c r="F46" s="26" t="str">
        <f t="shared" si="2"/>
        <v/>
      </c>
      <c r="G46" s="25"/>
      <c r="H46" s="25"/>
      <c r="I46" s="37" t="str">
        <f t="shared" si="3"/>
        <v/>
      </c>
      <c r="J46" s="25"/>
      <c r="K46" s="25"/>
      <c r="L46" s="27"/>
      <c r="M46" s="25"/>
    </row>
    <row r="47" spans="1:13" ht="48" customHeight="1">
      <c r="A47" s="34" t="s">
        <v>138</v>
      </c>
      <c r="B47" s="34" t="s">
        <v>38</v>
      </c>
      <c r="C47" s="24" t="s">
        <v>139</v>
      </c>
      <c r="D47" s="37" t="s">
        <v>61</v>
      </c>
      <c r="E47" s="25"/>
      <c r="F47" s="26" t="str">
        <f t="shared" si="2"/>
        <v/>
      </c>
      <c r="G47" s="25"/>
      <c r="H47" s="25"/>
      <c r="I47" s="37" t="str">
        <f t="shared" si="3"/>
        <v/>
      </c>
      <c r="J47" s="25"/>
      <c r="K47" s="25"/>
      <c r="L47" s="27"/>
      <c r="M47" s="25"/>
    </row>
    <row r="48" spans="1:13" ht="48" customHeight="1">
      <c r="A48" s="34" t="s">
        <v>140</v>
      </c>
      <c r="B48" s="34" t="s">
        <v>38</v>
      </c>
      <c r="C48" s="24" t="s">
        <v>141</v>
      </c>
      <c r="D48" s="37" t="s">
        <v>58</v>
      </c>
      <c r="E48" s="25"/>
      <c r="F48" s="26" t="str">
        <f t="shared" si="2"/>
        <v/>
      </c>
      <c r="G48" s="25"/>
      <c r="H48" s="25"/>
      <c r="I48" s="37" t="str">
        <f t="shared" si="3"/>
        <v/>
      </c>
      <c r="J48" s="25"/>
      <c r="K48" s="25"/>
      <c r="L48" s="27"/>
      <c r="M48" s="25"/>
    </row>
    <row r="49" spans="1:13" ht="48" customHeight="1">
      <c r="A49" s="34" t="s">
        <v>142</v>
      </c>
      <c r="B49" s="34" t="s">
        <v>38</v>
      </c>
      <c r="C49" s="24" t="s">
        <v>143</v>
      </c>
      <c r="D49" s="37" t="s">
        <v>58</v>
      </c>
      <c r="E49" s="25"/>
      <c r="F49" s="26" t="str">
        <f t="shared" si="2"/>
        <v/>
      </c>
      <c r="G49" s="25"/>
      <c r="H49" s="25"/>
      <c r="I49" s="37" t="str">
        <f t="shared" si="3"/>
        <v/>
      </c>
      <c r="J49" s="25"/>
      <c r="K49" s="25"/>
      <c r="L49" s="27"/>
      <c r="M49" s="25"/>
    </row>
    <row r="50" spans="1:13" ht="48" customHeight="1">
      <c r="A50" s="34" t="s">
        <v>144</v>
      </c>
      <c r="B50" s="34" t="s">
        <v>38</v>
      </c>
      <c r="C50" s="24" t="s">
        <v>145</v>
      </c>
      <c r="D50" s="37" t="s">
        <v>58</v>
      </c>
      <c r="E50" s="25"/>
      <c r="F50" s="26" t="str">
        <f t="shared" si="2"/>
        <v/>
      </c>
      <c r="G50" s="25"/>
      <c r="H50" s="25"/>
      <c r="I50" s="37" t="str">
        <f t="shared" si="3"/>
        <v/>
      </c>
      <c r="J50" s="25"/>
      <c r="K50" s="25"/>
      <c r="L50" s="27"/>
      <c r="M50" s="25"/>
    </row>
    <row r="51" spans="1:13" ht="48" customHeight="1">
      <c r="A51" s="34" t="s">
        <v>146</v>
      </c>
      <c r="B51" s="34" t="s">
        <v>39</v>
      </c>
      <c r="C51" s="24" t="s">
        <v>147</v>
      </c>
      <c r="D51" s="37" t="s">
        <v>58</v>
      </c>
      <c r="E51" s="25"/>
      <c r="F51" s="26" t="str">
        <f t="shared" si="2"/>
        <v/>
      </c>
      <c r="G51" s="25"/>
      <c r="H51" s="25"/>
      <c r="I51" s="37" t="str">
        <f t="shared" si="3"/>
        <v/>
      </c>
      <c r="J51" s="25"/>
      <c r="K51" s="25"/>
      <c r="L51" s="27"/>
      <c r="M51" s="25"/>
    </row>
    <row r="52" spans="1:13" ht="48" customHeight="1">
      <c r="A52" s="34" t="s">
        <v>148</v>
      </c>
      <c r="B52" s="34" t="s">
        <v>39</v>
      </c>
      <c r="C52" s="24" t="s">
        <v>149</v>
      </c>
      <c r="D52" s="37" t="s">
        <v>58</v>
      </c>
      <c r="E52" s="25"/>
      <c r="F52" s="26" t="str">
        <f t="shared" si="2"/>
        <v/>
      </c>
      <c r="G52" s="25"/>
      <c r="H52" s="25"/>
      <c r="I52" s="37" t="str">
        <f t="shared" si="3"/>
        <v/>
      </c>
      <c r="J52" s="25"/>
      <c r="K52" s="25"/>
      <c r="L52" s="27"/>
      <c r="M52" s="25"/>
    </row>
    <row r="53" spans="1:13" ht="48" customHeight="1">
      <c r="A53" s="34" t="s">
        <v>150</v>
      </c>
      <c r="B53" s="34" t="s">
        <v>39</v>
      </c>
      <c r="C53" s="24" t="s">
        <v>151</v>
      </c>
      <c r="D53" s="37" t="s">
        <v>58</v>
      </c>
      <c r="E53" s="25"/>
      <c r="F53" s="26" t="str">
        <f t="shared" si="2"/>
        <v/>
      </c>
      <c r="G53" s="25"/>
      <c r="H53" s="25"/>
      <c r="I53" s="37" t="str">
        <f t="shared" si="3"/>
        <v/>
      </c>
      <c r="J53" s="25"/>
      <c r="K53" s="25"/>
      <c r="L53" s="27"/>
      <c r="M53" s="25"/>
    </row>
    <row r="54" spans="1:13" ht="48" customHeight="1">
      <c r="A54" s="34" t="s">
        <v>152</v>
      </c>
      <c r="B54" s="34" t="s">
        <v>39</v>
      </c>
      <c r="C54" s="24" t="s">
        <v>153</v>
      </c>
      <c r="D54" s="37" t="s">
        <v>58</v>
      </c>
      <c r="E54" s="25"/>
      <c r="F54" s="26" t="str">
        <f t="shared" si="2"/>
        <v/>
      </c>
      <c r="G54" s="25"/>
      <c r="H54" s="25"/>
      <c r="I54" s="37" t="str">
        <f t="shared" si="3"/>
        <v/>
      </c>
      <c r="J54" s="25"/>
      <c r="K54" s="25"/>
      <c r="L54" s="27"/>
      <c r="M54" s="25"/>
    </row>
    <row r="55" spans="1:13" ht="48" customHeight="1">
      <c r="A55" s="34" t="s">
        <v>154</v>
      </c>
      <c r="B55" s="34" t="s">
        <v>39</v>
      </c>
      <c r="C55" s="24" t="s">
        <v>155</v>
      </c>
      <c r="D55" s="37" t="s">
        <v>58</v>
      </c>
      <c r="E55" s="25"/>
      <c r="F55" s="26" t="str">
        <f t="shared" si="2"/>
        <v/>
      </c>
      <c r="G55" s="25"/>
      <c r="H55" s="25"/>
      <c r="I55" s="37" t="str">
        <f t="shared" si="3"/>
        <v/>
      </c>
      <c r="J55" s="25"/>
      <c r="K55" s="25"/>
      <c r="L55" s="27"/>
      <c r="M55" s="25"/>
    </row>
    <row r="56" spans="1:13" ht="48" customHeight="1">
      <c r="A56" s="34" t="s">
        <v>156</v>
      </c>
      <c r="B56" s="34" t="s">
        <v>40</v>
      </c>
      <c r="C56" s="24" t="s">
        <v>157</v>
      </c>
      <c r="D56" s="37" t="s">
        <v>61</v>
      </c>
      <c r="E56" s="25"/>
      <c r="F56" s="26" t="str">
        <f t="shared" si="2"/>
        <v/>
      </c>
      <c r="G56" s="25"/>
      <c r="H56" s="25"/>
      <c r="I56" s="37" t="str">
        <f t="shared" si="3"/>
        <v/>
      </c>
      <c r="J56" s="25"/>
      <c r="K56" s="25"/>
      <c r="L56" s="27"/>
      <c r="M56" s="25"/>
    </row>
    <row r="57" spans="1:13" ht="48" customHeight="1">
      <c r="A57" s="34" t="s">
        <v>158</v>
      </c>
      <c r="B57" s="34" t="s">
        <v>40</v>
      </c>
      <c r="C57" s="24" t="s">
        <v>159</v>
      </c>
      <c r="D57" s="37" t="s">
        <v>61</v>
      </c>
      <c r="E57" s="25"/>
      <c r="F57" s="26" t="str">
        <f t="shared" si="2"/>
        <v/>
      </c>
      <c r="G57" s="25"/>
      <c r="H57" s="25"/>
      <c r="I57" s="37" t="str">
        <f t="shared" si="3"/>
        <v/>
      </c>
      <c r="J57" s="25"/>
      <c r="K57" s="25"/>
      <c r="L57" s="27"/>
      <c r="M57" s="25"/>
    </row>
    <row r="58" spans="1:13" ht="48" customHeight="1">
      <c r="A58" s="34" t="s">
        <v>160</v>
      </c>
      <c r="B58" s="34" t="s">
        <v>40</v>
      </c>
      <c r="C58" s="24" t="s">
        <v>161</v>
      </c>
      <c r="D58" s="37" t="s">
        <v>58</v>
      </c>
      <c r="E58" s="25"/>
      <c r="F58" s="26" t="str">
        <f t="shared" si="2"/>
        <v/>
      </c>
      <c r="G58" s="25"/>
      <c r="H58" s="25"/>
      <c r="I58" s="37" t="str">
        <f t="shared" si="3"/>
        <v/>
      </c>
      <c r="J58" s="25"/>
      <c r="K58" s="25"/>
      <c r="L58" s="27"/>
      <c r="M58" s="25"/>
    </row>
    <row r="59" spans="1:13" ht="48" customHeight="1">
      <c r="A59" s="34" t="s">
        <v>162</v>
      </c>
      <c r="B59" s="34" t="s">
        <v>40</v>
      </c>
      <c r="C59" s="24" t="s">
        <v>163</v>
      </c>
      <c r="D59" s="37" t="s">
        <v>61</v>
      </c>
      <c r="E59" s="25"/>
      <c r="F59" s="26" t="str">
        <f t="shared" si="2"/>
        <v/>
      </c>
      <c r="G59" s="25"/>
      <c r="H59" s="25"/>
      <c r="I59" s="37" t="str">
        <f t="shared" si="3"/>
        <v/>
      </c>
      <c r="J59" s="25"/>
      <c r="K59" s="25"/>
      <c r="L59" s="27"/>
      <c r="M59" s="25"/>
    </row>
    <row r="60" spans="1:13" ht="48" customHeight="1">
      <c r="A60" s="34" t="s">
        <v>164</v>
      </c>
      <c r="B60" s="34" t="s">
        <v>40</v>
      </c>
      <c r="C60" s="24" t="s">
        <v>165</v>
      </c>
      <c r="D60" s="37" t="s">
        <v>58</v>
      </c>
      <c r="E60" s="25"/>
      <c r="F60" s="26" t="str">
        <f t="shared" si="2"/>
        <v/>
      </c>
      <c r="G60" s="25"/>
      <c r="H60" s="25"/>
      <c r="I60" s="37" t="str">
        <f t="shared" si="3"/>
        <v/>
      </c>
      <c r="J60" s="25"/>
      <c r="K60" s="25"/>
      <c r="L60" s="27"/>
      <c r="M60" s="25"/>
    </row>
    <row r="61" spans="1:13" ht="48" customHeight="1">
      <c r="A61" s="34" t="s">
        <v>166</v>
      </c>
      <c r="B61" s="34" t="s">
        <v>41</v>
      </c>
      <c r="C61" s="24" t="s">
        <v>167</v>
      </c>
      <c r="D61" s="37" t="s">
        <v>61</v>
      </c>
      <c r="E61" s="25"/>
      <c r="F61" s="26" t="str">
        <f t="shared" si="2"/>
        <v/>
      </c>
      <c r="G61" s="25"/>
      <c r="H61" s="25"/>
      <c r="I61" s="37" t="str">
        <f t="shared" si="3"/>
        <v/>
      </c>
      <c r="J61" s="25"/>
      <c r="K61" s="25"/>
      <c r="L61" s="27"/>
      <c r="M61" s="25"/>
    </row>
    <row r="62" spans="1:13" ht="48" customHeight="1">
      <c r="A62" s="34" t="s">
        <v>168</v>
      </c>
      <c r="B62" s="34" t="s">
        <v>41</v>
      </c>
      <c r="C62" s="24" t="s">
        <v>169</v>
      </c>
      <c r="D62" s="37" t="s">
        <v>58</v>
      </c>
      <c r="E62" s="25"/>
      <c r="F62" s="26" t="str">
        <f t="shared" si="2"/>
        <v/>
      </c>
      <c r="G62" s="25"/>
      <c r="H62" s="25"/>
      <c r="I62" s="37" t="str">
        <f t="shared" si="3"/>
        <v/>
      </c>
      <c r="J62" s="25"/>
      <c r="K62" s="25"/>
      <c r="L62" s="27"/>
      <c r="M62" s="25"/>
    </row>
    <row r="63" spans="1:13" ht="48" customHeight="1">
      <c r="A63" s="34" t="s">
        <v>170</v>
      </c>
      <c r="B63" s="34" t="s">
        <v>41</v>
      </c>
      <c r="C63" s="24" t="s">
        <v>171</v>
      </c>
      <c r="D63" s="37" t="s">
        <v>61</v>
      </c>
      <c r="E63" s="25"/>
      <c r="F63" s="26" t="str">
        <f t="shared" si="2"/>
        <v/>
      </c>
      <c r="G63" s="25"/>
      <c r="H63" s="25"/>
      <c r="I63" s="37" t="str">
        <f t="shared" si="3"/>
        <v/>
      </c>
      <c r="J63" s="25"/>
      <c r="K63" s="25"/>
      <c r="L63" s="27"/>
      <c r="M63" s="25"/>
    </row>
    <row r="64" spans="1:13" ht="48" customHeight="1">
      <c r="A64" s="34" t="s">
        <v>172</v>
      </c>
      <c r="B64" s="34" t="s">
        <v>41</v>
      </c>
      <c r="C64" s="24" t="s">
        <v>173</v>
      </c>
      <c r="D64" s="37" t="s">
        <v>58</v>
      </c>
      <c r="E64" s="25"/>
      <c r="F64" s="26" t="str">
        <f t="shared" si="2"/>
        <v/>
      </c>
      <c r="G64" s="25"/>
      <c r="H64" s="25"/>
      <c r="I64" s="37" t="str">
        <f t="shared" si="3"/>
        <v/>
      </c>
      <c r="J64" s="25"/>
      <c r="K64" s="25"/>
      <c r="L64" s="27"/>
      <c r="M64" s="25"/>
    </row>
    <row r="65" spans="1:13" ht="48" customHeight="1">
      <c r="A65" s="34" t="s">
        <v>174</v>
      </c>
      <c r="B65" s="34" t="s">
        <v>41</v>
      </c>
      <c r="C65" s="24" t="s">
        <v>175</v>
      </c>
      <c r="D65" s="37" t="s">
        <v>61</v>
      </c>
      <c r="E65" s="25"/>
      <c r="F65" s="26" t="str">
        <f t="shared" si="2"/>
        <v/>
      </c>
      <c r="G65" s="25"/>
      <c r="H65" s="25"/>
      <c r="I65" s="37" t="str">
        <f t="shared" si="3"/>
        <v/>
      </c>
      <c r="J65" s="25"/>
      <c r="K65" s="25"/>
      <c r="L65" s="27"/>
      <c r="M65" s="25"/>
    </row>
    <row r="66" spans="1:13" ht="48" customHeight="1">
      <c r="A66" s="34" t="s">
        <v>176</v>
      </c>
      <c r="B66" s="34" t="s">
        <v>42</v>
      </c>
      <c r="C66" s="24" t="s">
        <v>177</v>
      </c>
      <c r="D66" s="37" t="s">
        <v>61</v>
      </c>
      <c r="E66" s="25"/>
      <c r="F66" s="26" t="str">
        <f t="shared" si="2"/>
        <v/>
      </c>
      <c r="G66" s="25"/>
      <c r="H66" s="25"/>
      <c r="I66" s="37" t="str">
        <f t="shared" si="3"/>
        <v/>
      </c>
      <c r="J66" s="25"/>
      <c r="K66" s="25"/>
      <c r="L66" s="27"/>
      <c r="M66" s="25"/>
    </row>
    <row r="67" spans="1:13" ht="48" customHeight="1">
      <c r="A67" s="34" t="s">
        <v>178</v>
      </c>
      <c r="B67" s="34" t="s">
        <v>42</v>
      </c>
      <c r="C67" s="24" t="s">
        <v>179</v>
      </c>
      <c r="D67" s="37" t="s">
        <v>61</v>
      </c>
      <c r="E67" s="25"/>
      <c r="F67" s="26" t="str">
        <f t="shared" si="2"/>
        <v/>
      </c>
      <c r="G67" s="25"/>
      <c r="H67" s="25"/>
      <c r="I67" s="37" t="str">
        <f t="shared" si="3"/>
        <v/>
      </c>
      <c r="J67" s="25"/>
      <c r="K67" s="25"/>
      <c r="L67" s="27"/>
      <c r="M67" s="25"/>
    </row>
    <row r="68" spans="1:13" ht="48" customHeight="1">
      <c r="A68" s="34" t="s">
        <v>180</v>
      </c>
      <c r="B68" s="34" t="s">
        <v>42</v>
      </c>
      <c r="C68" s="24" t="s">
        <v>181</v>
      </c>
      <c r="D68" s="37" t="s">
        <v>58</v>
      </c>
      <c r="E68" s="25"/>
      <c r="F68" s="26" t="str">
        <f t="shared" si="2"/>
        <v/>
      </c>
      <c r="G68" s="25"/>
      <c r="H68" s="25"/>
      <c r="I68" s="37" t="str">
        <f t="shared" si="3"/>
        <v/>
      </c>
      <c r="J68" s="25"/>
      <c r="K68" s="25"/>
      <c r="L68" s="27"/>
      <c r="M68" s="25"/>
    </row>
    <row r="69" spans="1:13" ht="48" customHeight="1">
      <c r="A69" s="34" t="s">
        <v>182</v>
      </c>
      <c r="B69" s="34" t="s">
        <v>42</v>
      </c>
      <c r="C69" s="24" t="s">
        <v>183</v>
      </c>
      <c r="D69" s="37" t="s">
        <v>58</v>
      </c>
      <c r="E69" s="25"/>
      <c r="F69" s="26" t="str">
        <f t="shared" si="2"/>
        <v/>
      </c>
      <c r="G69" s="25"/>
      <c r="H69" s="25"/>
      <c r="I69" s="37" t="str">
        <f t="shared" si="3"/>
        <v/>
      </c>
      <c r="J69" s="25"/>
      <c r="K69" s="25"/>
      <c r="L69" s="27"/>
      <c r="M69" s="25"/>
    </row>
    <row r="70" spans="1:13" ht="48" customHeight="1">
      <c r="A70" s="34" t="s">
        <v>184</v>
      </c>
      <c r="B70" s="34" t="s">
        <v>42</v>
      </c>
      <c r="C70" s="24" t="s">
        <v>185</v>
      </c>
      <c r="D70" s="37" t="s">
        <v>61</v>
      </c>
      <c r="E70" s="25"/>
      <c r="F70" s="26" t="str">
        <f t="shared" si="2"/>
        <v/>
      </c>
      <c r="G70" s="25"/>
      <c r="H70" s="25"/>
      <c r="I70" s="37" t="str">
        <f t="shared" si="3"/>
        <v/>
      </c>
      <c r="J70" s="25"/>
      <c r="K70" s="25"/>
      <c r="L70" s="27"/>
      <c r="M70" s="25"/>
    </row>
    <row r="71" spans="1:13" ht="48" customHeight="1">
      <c r="A71" s="35" t="s">
        <v>186</v>
      </c>
      <c r="B71" s="35" t="s">
        <v>42</v>
      </c>
      <c r="C71" s="28" t="s">
        <v>187</v>
      </c>
      <c r="D71" s="38" t="s">
        <v>61</v>
      </c>
      <c r="E71" s="29"/>
      <c r="F71" s="30" t="str">
        <f t="shared" ref="F71" si="4">IFERROR(IF(E71="Not assessed","",IF(E71="Not applicable","",IF(E71="Yes",3,IF(E71="Partly",2,IF(E71="No",0,""))))),"")</f>
        <v/>
      </c>
      <c r="G71" s="29"/>
      <c r="H71" s="29"/>
      <c r="I71" s="38" t="str">
        <f t="shared" si="3"/>
        <v/>
      </c>
      <c r="J71" s="29"/>
      <c r="K71" s="29"/>
      <c r="L71" s="31"/>
      <c r="M71" s="29"/>
    </row>
  </sheetData>
  <mergeCells count="2">
    <mergeCell ref="A2:M2"/>
    <mergeCell ref="A3:M4"/>
  </mergeCells>
  <conditionalFormatting sqref="E7:E71">
    <cfRule type="containsText" dxfId="6" priority="1" operator="containsText" text="Yes"/>
    <cfRule type="containsText" dxfId="5" priority="2" operator="containsText" text="Partly"/>
    <cfRule type="containsText" dxfId="4" priority="3" operator="containsText" text="No"/>
  </conditionalFormatting>
  <conditionalFormatting sqref="I7:J71">
    <cfRule type="containsText" dxfId="3" priority="4" operator="containsText" text="Critical"/>
    <cfRule type="containsText" dxfId="2" priority="5" operator="containsText" text="High"/>
    <cfRule type="containsText" dxfId="1" priority="6" operator="containsText" text="Medium"/>
    <cfRule type="containsText" dxfId="0" priority="7" operator="containsText" text="Low"/>
  </conditionalFormatting>
  <dataValidations count="2">
    <dataValidation type="list" sqref="E7:E71" xr:uid="{00000000-0002-0000-0200-000000000000}">
      <formula1>"Not assessed,Yes,Partly,No,Not applicable"</formula1>
    </dataValidation>
    <dataValidation type="list" sqref="J7:J71" xr:uid="{00000000-0002-0000-0200-000001000000}">
      <formula1>"Critical,High,Medium,Low"</formula1>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7"/>
  <sheetViews>
    <sheetView showGridLines="0" workbookViewId="0">
      <selection activeCell="D14" sqref="D14"/>
    </sheetView>
  </sheetViews>
  <sheetFormatPr defaultRowHeight="14.25"/>
  <cols>
    <col min="1" max="4" width="18" style="1" customWidth="1"/>
    <col min="5" max="16384" width="9" style="1"/>
  </cols>
  <sheetData>
    <row r="1" spans="1:5">
      <c r="A1" s="14" t="s">
        <v>3</v>
      </c>
      <c r="B1" s="15" t="s">
        <v>4</v>
      </c>
      <c r="C1" s="15" t="s">
        <v>188</v>
      </c>
      <c r="D1" s="16" t="s">
        <v>189</v>
      </c>
      <c r="E1" s="2"/>
    </row>
    <row r="2" spans="1:5">
      <c r="A2" s="42" t="s">
        <v>7</v>
      </c>
      <c r="B2" s="42">
        <v>3</v>
      </c>
      <c r="C2" s="42" t="s">
        <v>190</v>
      </c>
      <c r="D2" s="42" t="s">
        <v>191</v>
      </c>
      <c r="E2" s="2"/>
    </row>
    <row r="3" spans="1:5">
      <c r="A3" s="42" t="s">
        <v>10</v>
      </c>
      <c r="B3" s="42">
        <v>2</v>
      </c>
      <c r="C3" s="42" t="s">
        <v>192</v>
      </c>
      <c r="D3" s="42" t="s">
        <v>193</v>
      </c>
      <c r="E3" s="2"/>
    </row>
    <row r="4" spans="1:5">
      <c r="A4" s="42" t="s">
        <v>12</v>
      </c>
      <c r="B4" s="42">
        <v>0</v>
      </c>
      <c r="C4" s="42" t="s">
        <v>194</v>
      </c>
      <c r="D4" s="42" t="s">
        <v>195</v>
      </c>
      <c r="E4" s="2"/>
    </row>
    <row r="5" spans="1:5">
      <c r="A5" s="42" t="s">
        <v>14</v>
      </c>
      <c r="B5" s="42"/>
      <c r="C5" s="42" t="s">
        <v>196</v>
      </c>
      <c r="D5" s="42" t="s">
        <v>197</v>
      </c>
      <c r="E5" s="2"/>
    </row>
    <row r="6" spans="1:5">
      <c r="A6" s="42" t="s">
        <v>17</v>
      </c>
      <c r="B6" s="42"/>
      <c r="C6" s="42" t="s">
        <v>198</v>
      </c>
      <c r="D6" s="42"/>
      <c r="E6" s="2"/>
    </row>
    <row r="7" spans="1:5">
      <c r="A7" s="2"/>
      <c r="B7" s="2"/>
      <c r="C7" s="2"/>
      <c r="D7" s="2"/>
      <c r="E7"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Start Here</vt:lpstr>
      <vt:lpstr>Dashboard</vt:lpstr>
      <vt:lpstr>Gap Analysis</vt:lpstr>
      <vt:lpstr>Lists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Claudia.Calder@cardinus.com</dc:creator>
  <cp:lastModifiedBy>Chris Hedges</cp:lastModifiedBy>
  <dcterms:created xsi:type="dcterms:W3CDTF">2026-10-26T09:18:07Z</dcterms:created>
  <dcterms:modified xsi:type="dcterms:W3CDTF">2026-10-26T09:18:46Z</dcterms:modified>
</cp:coreProperties>
</file>